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1 квартал 2020" sheetId="1" r:id="rId1"/>
    <sheet name="2 квартал 2020 " sheetId="2" r:id="rId2"/>
    <sheet name="3 квартал 2020" sheetId="3" r:id="rId3"/>
    <sheet name="4 квартал 2020" sheetId="4" r:id="rId4"/>
  </sheets>
  <definedNames/>
  <calcPr fullCalcOnLoad="1"/>
</workbook>
</file>

<file path=xl/sharedStrings.xml><?xml version="1.0" encoding="utf-8"?>
<sst xmlns="http://schemas.openxmlformats.org/spreadsheetml/2006/main" count="457" uniqueCount="268">
  <si>
    <t>номер  регистрации</t>
  </si>
  <si>
    <t>дата регистрации</t>
  </si>
  <si>
    <t>дата и № договора</t>
  </si>
  <si>
    <t>срок действия договора</t>
  </si>
  <si>
    <t>предмет договора</t>
  </si>
  <si>
    <t>наименование муниципального заказчика</t>
  </si>
  <si>
    <t>Цена контракта, рублях</t>
  </si>
  <si>
    <t>с/ф,т/н</t>
  </si>
  <si>
    <t>Оплачено</t>
  </si>
  <si>
    <t>Наименование, местонахождение, реквизиты поставщика</t>
  </si>
  <si>
    <t>код номенклатуры</t>
  </si>
  <si>
    <t>Статус</t>
  </si>
  <si>
    <t>006-1-1</t>
  </si>
  <si>
    <t>006-1-2</t>
  </si>
  <si>
    <t>006-1-3</t>
  </si>
  <si>
    <t>006-1-4</t>
  </si>
  <si>
    <t>006-1-5</t>
  </si>
  <si>
    <t>006-1-6</t>
  </si>
  <si>
    <t>006-1-7</t>
  </si>
  <si>
    <t>006-1-8</t>
  </si>
  <si>
    <t>006-1-9</t>
  </si>
  <si>
    <t>006-1-10</t>
  </si>
  <si>
    <t>006-1-11</t>
  </si>
  <si>
    <t>006-1-12</t>
  </si>
  <si>
    <t>006-1-13</t>
  </si>
  <si>
    <t>006-1-14</t>
  </si>
  <si>
    <t>006-1-15</t>
  </si>
  <si>
    <t>006-1-16</t>
  </si>
  <si>
    <t>006-1-17</t>
  </si>
  <si>
    <t>006-1-18</t>
  </si>
  <si>
    <t>006-1-19</t>
  </si>
  <si>
    <t>006-1-20</t>
  </si>
  <si>
    <t>006-1-21</t>
  </si>
  <si>
    <t>№643990000083 от 09.01.2020</t>
  </si>
  <si>
    <t>Связь</t>
  </si>
  <si>
    <t>Адм.Малосеменовского МО</t>
  </si>
  <si>
    <t>ПАО "Ростелеком" ИНН 7707049388</t>
  </si>
  <si>
    <t>№643990001663 от 09.01.2020</t>
  </si>
  <si>
    <t>Интернет</t>
  </si>
  <si>
    <t>№25220011/20УЦ От 15.01.2020</t>
  </si>
  <si>
    <t>Обновление КриптоПРО</t>
  </si>
  <si>
    <t>ООО "Сертум-Про" ИНН 6673240328</t>
  </si>
  <si>
    <t>№9 от 31.01.2020</t>
  </si>
  <si>
    <t>Пожарная сигнализация</t>
  </si>
  <si>
    <t>ИП Битюков А.П. ИНН644001021860</t>
  </si>
  <si>
    <t>№7 от 16.01.2020</t>
  </si>
  <si>
    <t>ТО автомобиля</t>
  </si>
  <si>
    <t>ИП Чеплыгин В.А, ИНН 644000677105</t>
  </si>
  <si>
    <t>№85 от 16.01.2020</t>
  </si>
  <si>
    <t>Изготовление тех.плана</t>
  </si>
  <si>
    <t>ГУП " Сартехинвентризация" ИНН 6450033342</t>
  </si>
  <si>
    <t>03.02.2020.</t>
  </si>
  <si>
    <t>№27 от 27.01.2020</t>
  </si>
  <si>
    <t>Антивирус</t>
  </si>
  <si>
    <t>ИП Чусляева Е.В. ИНН644000065494</t>
  </si>
  <si>
    <t>№6 от 03.02.2020</t>
  </si>
  <si>
    <t>Канцтовары</t>
  </si>
  <si>
    <t>ИП Николаева О.Г, ИНН 644000456113</t>
  </si>
  <si>
    <t>№01/01/20/2</t>
  </si>
  <si>
    <t>Бензин Аи-92</t>
  </si>
  <si>
    <t>ООО "Биойл" ИНН 6454117674</t>
  </si>
  <si>
    <t>№4 от 22.01.2020</t>
  </si>
  <si>
    <t>ООО "Авто-Реал" ИНН 6453106493</t>
  </si>
  <si>
    <t>№17 от 28.01.2020</t>
  </si>
  <si>
    <t>Стройматериалы</t>
  </si>
  <si>
    <t>ИП Середа Н.Н. ИНН 644006729582</t>
  </si>
  <si>
    <t>№2 от 12.02.2020</t>
  </si>
  <si>
    <t>Вырубка и выпиловка деревьев</t>
  </si>
  <si>
    <t>Родин С.Ю. ИНН 644001698002</t>
  </si>
  <si>
    <t>№15//119-ТУ-20 от 03.02.2020</t>
  </si>
  <si>
    <t>Обновление ПО</t>
  </si>
  <si>
    <t>ООО "НПО "КРИСТА" ИНН 7707758779</t>
  </si>
  <si>
    <t>№35 от 12.02.2020</t>
  </si>
  <si>
    <t>Продление  антивируса</t>
  </si>
  <si>
    <t>Зап.части к автомобилю</t>
  </si>
  <si>
    <t>№46-5-18451/20 от 04.02.2020</t>
  </si>
  <si>
    <t>Поставка газа</t>
  </si>
  <si>
    <t>ОАО "Газпром межрегион газ Саратов" ИНН 645068585</t>
  </si>
  <si>
    <t>№01/02/20/2</t>
  </si>
  <si>
    <t>№15 от 28.02.2020</t>
  </si>
  <si>
    <t>№3 от 03.02.2020</t>
  </si>
  <si>
    <t>Очистка дорог от снега</t>
  </si>
  <si>
    <t>СОПК "Родник М.Семеновка" ИНН 6440026561</t>
  </si>
  <si>
    <t>№1 от 03.02.2020</t>
  </si>
  <si>
    <t>Очистка пешеходных дорожек от снега</t>
  </si>
  <si>
    <t>Кусакина В.А. ИНН 644002643006</t>
  </si>
  <si>
    <t>№4 от 26.02.2020</t>
  </si>
  <si>
    <t>Заправка картриджа</t>
  </si>
  <si>
    <t>ИП Игнатьев М.Н, ИНН 644004466200</t>
  </si>
  <si>
    <t>№01/03/20/2 от 2.03.20</t>
  </si>
  <si>
    <t>ООО Биойл ИНН 6454117674</t>
  </si>
  <si>
    <t>006-1-22</t>
  </si>
  <si>
    <t>№00109/БШ от 04.03.2020</t>
  </si>
  <si>
    <t>ТО газового автомобиля</t>
  </si>
  <si>
    <t>006-1-23</t>
  </si>
  <si>
    <t>№20 от 23.03.2020</t>
  </si>
  <si>
    <t>Поставка бетона</t>
  </si>
  <si>
    <t>ООО "ЖБК-8" ИНН 6440040301</t>
  </si>
  <si>
    <t>006-2-1</t>
  </si>
  <si>
    <t>№434 от 03.04.2020</t>
  </si>
  <si>
    <t>Дератизация кладбища</t>
  </si>
  <si>
    <t>Адм.Малосеменовсого МО</t>
  </si>
  <si>
    <t>ФБУЗ "Центр гигиены и эпидемиологии в Саратовской области" ИНН6450606762</t>
  </si>
  <si>
    <t>006-2-2</t>
  </si>
  <si>
    <t>006-2-3</t>
  </si>
  <si>
    <t>006-2-4</t>
  </si>
  <si>
    <t>006-2-5</t>
  </si>
  <si>
    <t>006-2-6</t>
  </si>
  <si>
    <t>006-2-7</t>
  </si>
  <si>
    <t>006-2-8</t>
  </si>
  <si>
    <t>006-2-9</t>
  </si>
  <si>
    <t>006-2-11</t>
  </si>
  <si>
    <t>№16 от 02.04.2020</t>
  </si>
  <si>
    <t>Поставка песка</t>
  </si>
  <si>
    <t>ООО "Карьер" ИНН 6440021122</t>
  </si>
  <si>
    <t>№24 от 09.04.2020</t>
  </si>
  <si>
    <t>ИП Евгеюк В.И. ИНН644008581028</t>
  </si>
  <si>
    <t>№26 от 10.04.2020</t>
  </si>
  <si>
    <t>№28 от 10.04.2020</t>
  </si>
  <si>
    <t>№19 от 09.04.2020</t>
  </si>
  <si>
    <t>№18 от 09.04.2020</t>
  </si>
  <si>
    <t>ИП Бессчетнов А.Н. ИНН 644002521992</t>
  </si>
  <si>
    <t>Доставка песка</t>
  </si>
  <si>
    <t>№ 31 от 01.04.2020</t>
  </si>
  <si>
    <t>ремонт Асфальтобетонного покрытия в с.Гусевка ул.Комсомольская</t>
  </si>
  <si>
    <t>№186 от 29.04.2020</t>
  </si>
  <si>
    <t>Композит+ламинирование</t>
  </si>
  <si>
    <t>ИП Ямгуров И.Ф. ИНН 644009517681</t>
  </si>
  <si>
    <t>006-2-12</t>
  </si>
  <si>
    <t>006-2-13</t>
  </si>
  <si>
    <t>006-2-14</t>
  </si>
  <si>
    <t>006-2-15</t>
  </si>
  <si>
    <t>006-2-16</t>
  </si>
  <si>
    <t>006-2-17</t>
  </si>
  <si>
    <t>№39 от 22.04.2020</t>
  </si>
  <si>
    <t>№50 от 05.05.2020</t>
  </si>
  <si>
    <t>№54 от 08.05.2020</t>
  </si>
  <si>
    <t>№01/05/20/2 от 6.05.20</t>
  </si>
  <si>
    <t>№5 ОТ 06.05.2020</t>
  </si>
  <si>
    <t>Ремонт памятника</t>
  </si>
  <si>
    <t>Раудис В.З. с.Малая Семеновка ул.Рабочая 12</t>
  </si>
  <si>
    <t>№3 от 08.05.2020</t>
  </si>
  <si>
    <t>Венки</t>
  </si>
  <si>
    <t>ИП Елагин В.Н. ИНН 644009875246</t>
  </si>
  <si>
    <t>006-2-18</t>
  </si>
  <si>
    <t>№30 от 22.04.2020</t>
  </si>
  <si>
    <t>ООО "Авто-реал" ИНН 6453106493</t>
  </si>
  <si>
    <t>006-2-19</t>
  </si>
  <si>
    <t>№6 от 04.05.2020</t>
  </si>
  <si>
    <t>Установка памятника</t>
  </si>
  <si>
    <t>Румянцев С.В. ИНН644004811746</t>
  </si>
  <si>
    <t>006-2-20</t>
  </si>
  <si>
    <t>№53 от 20.05.2020</t>
  </si>
  <si>
    <t>ИП Николаева Г.О.ИНН 644000456113</t>
  </si>
  <si>
    <t>006-2-21</t>
  </si>
  <si>
    <t>006-2-22</t>
  </si>
  <si>
    <t>№01/06/20/2 от 1.06.20</t>
  </si>
  <si>
    <t>006-2-23</t>
  </si>
  <si>
    <t>№7 от 05.06.2020</t>
  </si>
  <si>
    <t>Поставка ламп ул.освещения</t>
  </si>
  <si>
    <t>ООО "Рефлакс-Саратов" ИНН 644525058</t>
  </si>
  <si>
    <t>006-2-24</t>
  </si>
  <si>
    <t>№46 от 16.06.2020</t>
  </si>
  <si>
    <t>006-3-1</t>
  </si>
  <si>
    <t>006-3-2</t>
  </si>
  <si>
    <t>006-3-3</t>
  </si>
  <si>
    <t>006-3-4</t>
  </si>
  <si>
    <t>006-3-5</t>
  </si>
  <si>
    <t>006-3-6</t>
  </si>
  <si>
    <t>006-3-7</t>
  </si>
  <si>
    <t>006-3-8</t>
  </si>
  <si>
    <t>006-3-9</t>
  </si>
  <si>
    <t>006-3-10</t>
  </si>
  <si>
    <t>006-3-11</t>
  </si>
  <si>
    <t>№ 1016 от 18.06.2020</t>
  </si>
  <si>
    <t>Подписка 2 полугодие</t>
  </si>
  <si>
    <t>Адм Малосеменовского МО</t>
  </si>
  <si>
    <t>УФПС по Саратовской области-филиал АО Почта России" ИНН 7724490000</t>
  </si>
  <si>
    <t>№01/07/20/2 от 2.07.20</t>
  </si>
  <si>
    <t>№7 от01.07.2020</t>
  </si>
  <si>
    <t>Услуги по окосу травы</t>
  </si>
  <si>
    <t>№ 32 от 3.07.2020</t>
  </si>
  <si>
    <t>№107 от 16.07.2020</t>
  </si>
  <si>
    <t>Поставка стройматериалов</t>
  </si>
  <si>
    <t>ИП Евгеюк В.И. ИНН 644008581028</t>
  </si>
  <si>
    <t>№290 от 30.07.2020</t>
  </si>
  <si>
    <t>Составление и сдача отчета 2-ТП отходы</t>
  </si>
  <si>
    <t>ООО "Радий " ИНН 6406006117</t>
  </si>
  <si>
    <t>№01/08/20/2 от 2.07.20</t>
  </si>
  <si>
    <t>№262/20 от 16.07.2020</t>
  </si>
  <si>
    <t>Вывох ТКО-5</t>
  </si>
  <si>
    <t>ООО "Чистый город" ИНН 6440020320</t>
  </si>
  <si>
    <t>№8 от 20.07.2020</t>
  </si>
  <si>
    <t>Окос травы на территории МО</t>
  </si>
  <si>
    <t>№132 от 17.08.2020</t>
  </si>
  <si>
    <t>006-3-12</t>
  </si>
  <si>
    <t>006-3-13</t>
  </si>
  <si>
    <t>006-3-14</t>
  </si>
  <si>
    <t>006-3-15</t>
  </si>
  <si>
    <t>006-3-16</t>
  </si>
  <si>
    <t>006-3-17</t>
  </si>
  <si>
    <t>006-3-18</t>
  </si>
  <si>
    <t>№140 от 22.08.2020</t>
  </si>
  <si>
    <t>№143 от 24.08.2020</t>
  </si>
  <si>
    <t>№01/09/20/2</t>
  </si>
  <si>
    <t>№10 от 3.09.20</t>
  </si>
  <si>
    <t>Ширалиев Илхам Шахмирза</t>
  </si>
  <si>
    <t>№52 от 21.08.2020</t>
  </si>
  <si>
    <t>ТО Автомобиля</t>
  </si>
  <si>
    <t>№9 от 03.08.2020</t>
  </si>
  <si>
    <t>Здание администрации</t>
  </si>
  <si>
    <t>№11 от 03.08.2020</t>
  </si>
  <si>
    <t>окос обочин дорог</t>
  </si>
  <si>
    <t>Федченко А.Н. с.Малая Семеновка ул.Ленина д.21 кв.2</t>
  </si>
  <si>
    <t>№62 от 11.09.2020</t>
  </si>
  <si>
    <t>006-3-19</t>
  </si>
  <si>
    <t>№63 от 15.09.2020</t>
  </si>
  <si>
    <t>006-3-20</t>
  </si>
  <si>
    <t>№85 от 01.09.2020</t>
  </si>
  <si>
    <t>Устройство автопоъезда из плит</t>
  </si>
  <si>
    <t>006-3-21</t>
  </si>
  <si>
    <t>006-3-22</t>
  </si>
  <si>
    <t>№168 от 17.09.2020</t>
  </si>
  <si>
    <t>№12 от 14.09.2020</t>
  </si>
  <si>
    <t>Замена ламп уличного освещения</t>
  </si>
  <si>
    <t>Обидин А.В. С.Малая Семеновка ул.Советская 22</t>
  </si>
  <si>
    <t>006-4-1</t>
  </si>
  <si>
    <t>006-4-2</t>
  </si>
  <si>
    <t>006-4-3</t>
  </si>
  <si>
    <t>006-4-4</t>
  </si>
  <si>
    <t>006-4-5</t>
  </si>
  <si>
    <t>006-4-6</t>
  </si>
  <si>
    <t>006-4-7</t>
  </si>
  <si>
    <t>006-4-8</t>
  </si>
  <si>
    <t>006-4-9</t>
  </si>
  <si>
    <t>006-4-10</t>
  </si>
  <si>
    <t>006-4-11</t>
  </si>
  <si>
    <t>006-4-12</t>
  </si>
  <si>
    <t>006-4-13</t>
  </si>
  <si>
    <t>006-4-14</t>
  </si>
  <si>
    <t>006-4-15</t>
  </si>
  <si>
    <t>006-4-16</t>
  </si>
  <si>
    <t>006-4-17</t>
  </si>
  <si>
    <t xml:space="preserve">№01/10/20/2 от 01.10.2020 </t>
  </si>
  <si>
    <t>Бензин АИ-92-К5</t>
  </si>
  <si>
    <t>ООО "Биойл", ИНН 6454117674</t>
  </si>
  <si>
    <t>№ 5 от 09.10.2020</t>
  </si>
  <si>
    <t>ИП Алферова О.В., ИНН 645502957309</t>
  </si>
  <si>
    <t>№ 46-5-18451/20/2 от 01.10.2020</t>
  </si>
  <si>
    <t>№ 212 от 21.10.2020</t>
  </si>
  <si>
    <t>Поставка строительных материалов</t>
  </si>
  <si>
    <t>ИП Евгеюк В.И.,  ИНН 644008581028</t>
  </si>
  <si>
    <t>АО "Газпром газораспределение", ИНН 6454002828</t>
  </si>
  <si>
    <t>№142 от 05.11.2020</t>
  </si>
  <si>
    <t>Аккамулятор (АКБ Тюмень Стандарт)</t>
  </si>
  <si>
    <t>ИП Чеплыгин В.А., ИНН 644000677105</t>
  </si>
  <si>
    <t>№ 15 от 02.11.2020</t>
  </si>
  <si>
    <t xml:space="preserve">ТО и ремонт автомобиля  </t>
  </si>
  <si>
    <t>№192 от 02.11.2020</t>
  </si>
  <si>
    <t xml:space="preserve">Ремонт асфальтобетонного покрытия по ул. Советская и ул. Рабочая в селе Малая Семеновка </t>
  </si>
  <si>
    <t>ИП Бессчетнов А.Н., ИНН 644002521992</t>
  </si>
  <si>
    <t>№01/11/20/2 от 02.11.2020</t>
  </si>
  <si>
    <t>№505 от 16.11.2020</t>
  </si>
  <si>
    <t>Отчет 2ТП отходы</t>
  </si>
  <si>
    <t>ООО "Радий" ИНН 6406006117</t>
  </si>
  <si>
    <t>№560 от 10.11.2020</t>
  </si>
  <si>
    <t>Потавка электротоваров</t>
  </si>
  <si>
    <t>Ип Кавылин Ю.В. ИНН 644000059860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</si>
</sst>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dd/mm/yy"/>
    <numFmt numFmtId="174" formatCode="#,##0.00_ ;\-#,##0.00\ "/>
    <numFmt numFmtId="175" formatCode="[$-FC19]d\ mmmm\ yyyy\ &quot;г.&quot;"/>
    <numFmt numFmtId="176" formatCode="dd/mm/yy;@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9"/>
      <color indexed="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 Cyr"/>
      <family val="2"/>
    </font>
    <font>
      <sz val="10"/>
      <color theme="1"/>
      <name val="Arial Cyr"/>
      <family val="2"/>
    </font>
    <font>
      <b/>
      <sz val="9"/>
      <color theme="1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172" fontId="0" fillId="0" borderId="0" xfId="60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>
      <alignment vertical="top" wrapText="1"/>
    </xf>
    <xf numFmtId="0" fontId="21" fillId="0" borderId="0" xfId="0" applyFont="1" applyAlignment="1">
      <alignment/>
    </xf>
    <xf numFmtId="172" fontId="22" fillId="0" borderId="11" xfId="60" applyFont="1" applyFill="1" applyBorder="1" applyAlignment="1" applyProtection="1">
      <alignment horizontal="center" vertical="center" wrapText="1"/>
      <protection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72" fontId="22" fillId="0" borderId="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center" vertical="center" wrapText="1"/>
    </xf>
    <xf numFmtId="0" fontId="0" fillId="25" borderId="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6" borderId="0" xfId="0" applyFill="1" applyAlignment="1">
      <alignment/>
    </xf>
    <xf numFmtId="172" fontId="19" fillId="0" borderId="12" xfId="60" applyFont="1" applyFill="1" applyBorder="1" applyAlignment="1" applyProtection="1">
      <alignment horizontal="center" vertical="center" wrapText="1"/>
      <protection/>
    </xf>
    <xf numFmtId="172" fontId="0" fillId="0" borderId="0" xfId="60" applyFont="1" applyFill="1" applyBorder="1" applyAlignment="1" applyProtection="1">
      <alignment horizontal="center" vertical="center"/>
      <protection/>
    </xf>
    <xf numFmtId="4" fontId="20" fillId="0" borderId="11" xfId="6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9" fillId="0" borderId="12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16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22" fillId="27" borderId="11" xfId="0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0" fontId="0" fillId="27" borderId="0" xfId="0" applyFill="1" applyAlignment="1">
      <alignment/>
    </xf>
    <xf numFmtId="0" fontId="0" fillId="27" borderId="15" xfId="0" applyFont="1" applyFill="1" applyBorder="1" applyAlignment="1">
      <alignment/>
    </xf>
    <xf numFmtId="0" fontId="35" fillId="27" borderId="11" xfId="0" applyFont="1" applyFill="1" applyBorder="1" applyAlignment="1">
      <alignment horizontal="center" vertical="center" wrapText="1"/>
    </xf>
    <xf numFmtId="14" fontId="35" fillId="27" borderId="11" xfId="0" applyNumberFormat="1" applyFont="1" applyFill="1" applyBorder="1" applyAlignment="1">
      <alignment horizontal="center" vertical="center" wrapText="1"/>
    </xf>
    <xf numFmtId="4" fontId="35" fillId="27" borderId="11" xfId="0" applyNumberFormat="1" applyFont="1" applyFill="1" applyBorder="1" applyAlignment="1">
      <alignment horizontal="center" vertical="center" wrapText="1"/>
    </xf>
    <xf numFmtId="4" fontId="0" fillId="29" borderId="0" xfId="0" applyNumberFormat="1" applyFill="1" applyAlignment="1">
      <alignment horizontal="center" vertical="center"/>
    </xf>
    <xf numFmtId="176" fontId="35" fillId="27" borderId="11" xfId="0" applyNumberFormat="1" applyFont="1" applyFill="1" applyBorder="1" applyAlignment="1">
      <alignment horizontal="center" vertical="center" wrapText="1"/>
    </xf>
    <xf numFmtId="173" fontId="35" fillId="27" borderId="11" xfId="0" applyNumberFormat="1" applyFont="1" applyFill="1" applyBorder="1" applyAlignment="1">
      <alignment horizontal="center" vertical="center" wrapText="1"/>
    </xf>
    <xf numFmtId="14" fontId="36" fillId="27" borderId="11" xfId="0" applyNumberFormat="1" applyFont="1" applyFill="1" applyBorder="1" applyAlignment="1">
      <alignment horizontal="center" vertical="center" wrapText="1"/>
    </xf>
    <xf numFmtId="4" fontId="35" fillId="27" borderId="11" xfId="60" applyNumberFormat="1" applyFont="1" applyFill="1" applyBorder="1" applyAlignment="1" applyProtection="1">
      <alignment horizontal="center" vertical="center" wrapText="1"/>
      <protection/>
    </xf>
    <xf numFmtId="0" fontId="36" fillId="27" borderId="15" xfId="0" applyFont="1" applyFill="1" applyBorder="1" applyAlignment="1">
      <alignment horizontal="center" vertical="center" wrapText="1"/>
    </xf>
    <xf numFmtId="0" fontId="37" fillId="27" borderId="16" xfId="0" applyFont="1" applyFill="1" applyBorder="1" applyAlignment="1">
      <alignment/>
    </xf>
    <xf numFmtId="0" fontId="38" fillId="27" borderId="17" xfId="0" applyFont="1" applyFill="1" applyBorder="1" applyAlignment="1">
      <alignment/>
    </xf>
    <xf numFmtId="0" fontId="38" fillId="27" borderId="11" xfId="0" applyFont="1" applyFill="1" applyBorder="1" applyAlignment="1">
      <alignment/>
    </xf>
    <xf numFmtId="0" fontId="35" fillId="27" borderId="18" xfId="0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/>
    </xf>
    <xf numFmtId="0" fontId="37" fillId="27" borderId="20" xfId="0" applyFont="1" applyFill="1" applyBorder="1" applyAlignment="1">
      <alignment/>
    </xf>
    <xf numFmtId="0" fontId="39" fillId="27" borderId="11" xfId="0" applyFont="1" applyFill="1" applyBorder="1" applyAlignment="1">
      <alignment/>
    </xf>
    <xf numFmtId="0" fontId="37" fillId="27" borderId="21" xfId="0" applyFont="1" applyFill="1" applyBorder="1" applyAlignment="1">
      <alignment/>
    </xf>
    <xf numFmtId="0" fontId="38" fillId="27" borderId="22" xfId="0" applyFont="1" applyFill="1" applyBorder="1" applyAlignment="1">
      <alignment/>
    </xf>
    <xf numFmtId="0" fontId="35" fillId="27" borderId="13" xfId="0" applyFont="1" applyFill="1" applyBorder="1" applyAlignment="1">
      <alignment horizontal="center" vertical="center" wrapText="1"/>
    </xf>
    <xf numFmtId="0" fontId="38" fillId="27" borderId="13" xfId="0" applyFont="1" applyFill="1" applyBorder="1" applyAlignment="1">
      <alignment horizontal="center" vertical="center"/>
    </xf>
    <xf numFmtId="0" fontId="38" fillId="27" borderId="13" xfId="0" applyFont="1" applyFill="1" applyBorder="1" applyAlignment="1">
      <alignment wrapText="1"/>
    </xf>
    <xf numFmtId="0" fontId="38" fillId="27" borderId="13" xfId="0" applyFont="1" applyFill="1" applyBorder="1" applyAlignment="1">
      <alignment/>
    </xf>
    <xf numFmtId="14" fontId="35" fillId="27" borderId="13" xfId="0" applyNumberFormat="1" applyFont="1" applyFill="1" applyBorder="1" applyAlignment="1">
      <alignment horizontal="center" vertical="center" wrapText="1"/>
    </xf>
    <xf numFmtId="172" fontId="0" fillId="0" borderId="13" xfId="6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0" fontId="0" fillId="27" borderId="11" xfId="0" applyFont="1" applyFill="1" applyBorder="1" applyAlignment="1">
      <alignment/>
    </xf>
    <xf numFmtId="14" fontId="36" fillId="27" borderId="18" xfId="0" applyNumberFormat="1" applyFont="1" applyFill="1" applyBorder="1" applyAlignment="1">
      <alignment horizontal="center" vertical="center" wrapText="1"/>
    </xf>
    <xf numFmtId="14" fontId="36" fillId="27" borderId="23" xfId="0" applyNumberFormat="1" applyFont="1" applyFill="1" applyBorder="1" applyAlignment="1">
      <alignment horizontal="center" vertical="center" wrapText="1"/>
    </xf>
    <xf numFmtId="4" fontId="35" fillId="27" borderId="18" xfId="6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172" fontId="22" fillId="0" borderId="13" xfId="60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center" wrapText="1"/>
    </xf>
    <xf numFmtId="0" fontId="22" fillId="27" borderId="13" xfId="0" applyFont="1" applyFill="1" applyBorder="1" applyAlignment="1">
      <alignment horizontal="center" vertical="center" wrapText="1"/>
    </xf>
    <xf numFmtId="14" fontId="22" fillId="27" borderId="13" xfId="0" applyNumberFormat="1" applyFont="1" applyFill="1" applyBorder="1" applyAlignment="1">
      <alignment horizontal="center" vertical="center" wrapText="1"/>
    </xf>
    <xf numFmtId="4" fontId="22" fillId="27" borderId="13" xfId="60" applyNumberFormat="1" applyFont="1" applyFill="1" applyBorder="1" applyAlignment="1" applyProtection="1">
      <alignment horizontal="center" vertical="center" wrapText="1"/>
      <protection/>
    </xf>
    <xf numFmtId="0" fontId="35" fillId="28" borderId="11" xfId="0" applyFont="1" applyFill="1" applyBorder="1" applyAlignment="1">
      <alignment horizontal="center" vertical="center" wrapText="1"/>
    </xf>
    <xf numFmtId="0" fontId="35" fillId="27" borderId="18" xfId="0" applyFont="1" applyFill="1" applyBorder="1" applyAlignment="1">
      <alignment horizontal="justify" vertical="center" wrapText="1"/>
    </xf>
    <xf numFmtId="14" fontId="35" fillId="27" borderId="18" xfId="0" applyNumberFormat="1" applyFont="1" applyFill="1" applyBorder="1" applyAlignment="1">
      <alignment horizontal="justify" vertical="center" wrapText="1"/>
    </xf>
    <xf numFmtId="4" fontId="35" fillId="27" borderId="18" xfId="0" applyNumberFormat="1" applyFont="1" applyFill="1" applyBorder="1" applyAlignment="1">
      <alignment horizontal="center" vertical="center" wrapText="1"/>
    </xf>
    <xf numFmtId="14" fontId="35" fillId="27" borderId="13" xfId="0" applyNumberFormat="1" applyFont="1" applyFill="1" applyBorder="1" applyAlignment="1">
      <alignment horizontal="justify" vertical="center" wrapText="1"/>
    </xf>
    <xf numFmtId="0" fontId="35" fillId="27" borderId="13" xfId="0" applyFont="1" applyFill="1" applyBorder="1" applyAlignment="1">
      <alignment horizontal="justify" vertical="center" wrapText="1"/>
    </xf>
    <xf numFmtId="4" fontId="35" fillId="27" borderId="13" xfId="0" applyNumberFormat="1" applyFont="1" applyFill="1" applyBorder="1" applyAlignment="1">
      <alignment horizontal="center" vertical="center" wrapText="1"/>
    </xf>
    <xf numFmtId="14" fontId="35" fillId="27" borderId="24" xfId="0" applyNumberFormat="1" applyFont="1" applyFill="1" applyBorder="1" applyAlignment="1">
      <alignment horizontal="justify" vertical="center" wrapText="1"/>
    </xf>
    <xf numFmtId="0" fontId="35" fillId="27" borderId="24" xfId="0" applyFont="1" applyFill="1" applyBorder="1" applyAlignment="1">
      <alignment horizontal="justify" vertical="center" wrapText="1"/>
    </xf>
    <xf numFmtId="4" fontId="35" fillId="27" borderId="24" xfId="0" applyNumberFormat="1" applyFont="1" applyFill="1" applyBorder="1" applyAlignment="1">
      <alignment horizontal="center" vertical="center" wrapText="1"/>
    </xf>
    <xf numFmtId="0" fontId="35" fillId="27" borderId="24" xfId="0" applyFont="1" applyFill="1" applyBorder="1" applyAlignment="1">
      <alignment horizontal="center" vertical="center" wrapText="1"/>
    </xf>
    <xf numFmtId="0" fontId="35" fillId="27" borderId="25" xfId="0" applyFont="1" applyFill="1" applyBorder="1" applyAlignment="1">
      <alignment horizontal="justify" vertical="center" wrapText="1"/>
    </xf>
    <xf numFmtId="0" fontId="35" fillId="27" borderId="26" xfId="0" applyFont="1" applyFill="1" applyBorder="1" applyAlignment="1">
      <alignment horizontal="justify" vertical="center" wrapText="1"/>
    </xf>
    <xf numFmtId="0" fontId="0" fillId="27" borderId="24" xfId="0" applyFill="1" applyBorder="1" applyAlignment="1">
      <alignment/>
    </xf>
    <xf numFmtId="4" fontId="0" fillId="27" borderId="24" xfId="0" applyNumberFormat="1" applyFill="1" applyBorder="1" applyAlignment="1">
      <alignment horizontal="center" vertical="center"/>
    </xf>
    <xf numFmtId="0" fontId="0" fillId="27" borderId="13" xfId="0" applyFill="1" applyBorder="1" applyAlignment="1">
      <alignment/>
    </xf>
    <xf numFmtId="4" fontId="0" fillId="27" borderId="13" xfId="0" applyNumberFormat="1" applyFill="1" applyBorder="1" applyAlignment="1">
      <alignment horizontal="center" vertical="center"/>
    </xf>
    <xf numFmtId="14" fontId="24" fillId="27" borderId="24" xfId="0" applyNumberFormat="1" applyFont="1" applyFill="1" applyBorder="1" applyAlignment="1">
      <alignment horizontal="center"/>
    </xf>
    <xf numFmtId="14" fontId="24" fillId="27" borderId="24" xfId="0" applyNumberFormat="1" applyFont="1" applyFill="1" applyBorder="1" applyAlignment="1">
      <alignment/>
    </xf>
    <xf numFmtId="0" fontId="0" fillId="27" borderId="24" xfId="0" applyFill="1" applyBorder="1" applyAlignment="1">
      <alignment wrapText="1"/>
    </xf>
    <xf numFmtId="4" fontId="0" fillId="27" borderId="24" xfId="0" applyNumberFormat="1" applyFill="1" applyBorder="1" applyAlignment="1">
      <alignment horizontal="center" vertical="center" wrapText="1"/>
    </xf>
    <xf numFmtId="14" fontId="24" fillId="27" borderId="13" xfId="0" applyNumberFormat="1" applyFont="1" applyFill="1" applyBorder="1" applyAlignment="1">
      <alignment/>
    </xf>
    <xf numFmtId="0" fontId="0" fillId="27" borderId="13" xfId="0" applyFill="1" applyBorder="1" applyAlignment="1">
      <alignment wrapText="1"/>
    </xf>
    <xf numFmtId="4" fontId="0" fillId="27" borderId="13" xfId="0" applyNumberForma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/>
    </xf>
    <xf numFmtId="0" fontId="20" fillId="27" borderId="28" xfId="0" applyFont="1" applyFill="1" applyBorder="1" applyAlignment="1">
      <alignment/>
    </xf>
    <xf numFmtId="0" fontId="20" fillId="27" borderId="13" xfId="0" applyFont="1" applyFill="1" applyBorder="1" applyAlignment="1">
      <alignment/>
    </xf>
    <xf numFmtId="0" fontId="0" fillId="27" borderId="13" xfId="0" applyFont="1" applyFill="1" applyBorder="1" applyAlignment="1">
      <alignment/>
    </xf>
    <xf numFmtId="0" fontId="22" fillId="27" borderId="29" xfId="0" applyFont="1" applyFill="1" applyBorder="1" applyAlignment="1">
      <alignment horizontal="center" vertical="center" wrapText="1"/>
    </xf>
    <xf numFmtId="14" fontId="22" fillId="27" borderId="13" xfId="0" applyNumberFormat="1" applyFont="1" applyFill="1" applyBorder="1" applyAlignment="1">
      <alignment/>
    </xf>
    <xf numFmtId="0" fontId="22" fillId="27" borderId="13" xfId="0" applyFont="1" applyFill="1" applyBorder="1" applyAlignment="1">
      <alignment/>
    </xf>
    <xf numFmtId="172" fontId="22" fillId="27" borderId="13" xfId="60" applyFont="1" applyFill="1" applyBorder="1" applyAlignment="1" applyProtection="1">
      <alignment horizontal="center" vertical="center"/>
      <protection/>
    </xf>
    <xf numFmtId="0" fontId="35" fillId="29" borderId="11" xfId="0" applyFont="1" applyFill="1" applyBorder="1" applyAlignment="1">
      <alignment horizontal="center" vertical="center" wrapText="1"/>
    </xf>
    <xf numFmtId="176" fontId="35" fillId="29" borderId="11" xfId="0" applyNumberFormat="1" applyFont="1" applyFill="1" applyBorder="1" applyAlignment="1">
      <alignment horizontal="center" vertical="center" wrapText="1"/>
    </xf>
    <xf numFmtId="173" fontId="35" fillId="29" borderId="11" xfId="0" applyNumberFormat="1" applyFont="1" applyFill="1" applyBorder="1" applyAlignment="1">
      <alignment horizontal="center" vertical="center" wrapText="1"/>
    </xf>
    <xf numFmtId="14" fontId="36" fillId="29" borderId="11" xfId="0" applyNumberFormat="1" applyFont="1" applyFill="1" applyBorder="1" applyAlignment="1">
      <alignment horizontal="center" vertical="center" wrapText="1"/>
    </xf>
    <xf numFmtId="4" fontId="35" fillId="29" borderId="11" xfId="60" applyNumberFormat="1" applyFont="1" applyFill="1" applyBorder="1" applyAlignment="1" applyProtection="1">
      <alignment horizontal="center" vertical="center" wrapText="1"/>
      <protection/>
    </xf>
    <xf numFmtId="0" fontId="36" fillId="29" borderId="15" xfId="0" applyFont="1" applyFill="1" applyBorder="1" applyAlignment="1">
      <alignment horizontal="center" vertical="center" wrapText="1"/>
    </xf>
    <xf numFmtId="4" fontId="35" fillId="29" borderId="27" xfId="60" applyNumberFormat="1" applyFont="1" applyFill="1" applyBorder="1" applyAlignment="1" applyProtection="1">
      <alignment horizontal="center" vertical="center" wrapText="1"/>
      <protection/>
    </xf>
    <xf numFmtId="176" fontId="35" fillId="29" borderId="18" xfId="0" applyNumberFormat="1" applyFont="1" applyFill="1" applyBorder="1" applyAlignment="1">
      <alignment horizontal="center" vertical="center" wrapText="1"/>
    </xf>
    <xf numFmtId="0" fontId="35" fillId="29" borderId="18" xfId="0" applyFont="1" applyFill="1" applyBorder="1" applyAlignment="1">
      <alignment horizontal="center" vertical="center" wrapText="1"/>
    </xf>
    <xf numFmtId="173" fontId="35" fillId="29" borderId="18" xfId="0" applyNumberFormat="1" applyFont="1" applyFill="1" applyBorder="1" applyAlignment="1">
      <alignment horizontal="center" vertical="center" wrapText="1"/>
    </xf>
    <xf numFmtId="4" fontId="35" fillId="29" borderId="18" xfId="60" applyNumberFormat="1" applyFont="1" applyFill="1" applyBorder="1" applyAlignment="1" applyProtection="1">
      <alignment horizontal="center" vertical="center" wrapText="1"/>
      <protection/>
    </xf>
    <xf numFmtId="4" fontId="35" fillId="29" borderId="11" xfId="0" applyNumberFormat="1" applyFont="1" applyFill="1" applyBorder="1" applyAlignment="1">
      <alignment horizontal="center" vertical="center" wrapText="1"/>
    </xf>
    <xf numFmtId="14" fontId="35" fillId="29" borderId="13" xfId="0" applyNumberFormat="1" applyFont="1" applyFill="1" applyBorder="1" applyAlignment="1">
      <alignment horizontal="center" vertical="center"/>
    </xf>
    <xf numFmtId="0" fontId="35" fillId="29" borderId="13" xfId="0" applyFont="1" applyFill="1" applyBorder="1" applyAlignment="1">
      <alignment horizontal="center" vertical="center" wrapText="1"/>
    </xf>
    <xf numFmtId="174" fontId="35" fillId="29" borderId="13" xfId="60" applyNumberFormat="1" applyFont="1" applyFill="1" applyBorder="1" applyAlignment="1" applyProtection="1">
      <alignment horizontal="center" vertical="center"/>
      <protection/>
    </xf>
    <xf numFmtId="172" fontId="35" fillId="29" borderId="13" xfId="60" applyFont="1" applyFill="1" applyBorder="1" applyAlignment="1" applyProtection="1">
      <alignment horizontal="center" vertical="center"/>
      <protection/>
    </xf>
    <xf numFmtId="14" fontId="35" fillId="29" borderId="11" xfId="0" applyNumberFormat="1" applyFont="1" applyFill="1" applyBorder="1" applyAlignment="1">
      <alignment horizontal="center" vertical="center" wrapText="1"/>
    </xf>
    <xf numFmtId="176" fontId="35" fillId="29" borderId="22" xfId="0" applyNumberFormat="1" applyFont="1" applyFill="1" applyBorder="1" applyAlignment="1">
      <alignment horizontal="center" vertical="center" wrapText="1"/>
    </xf>
    <xf numFmtId="0" fontId="35" fillId="29" borderId="22" xfId="0" applyFont="1" applyFill="1" applyBorder="1" applyAlignment="1">
      <alignment horizontal="center" vertical="center" wrapText="1"/>
    </xf>
    <xf numFmtId="173" fontId="35" fillId="29" borderId="22" xfId="0" applyNumberFormat="1" applyFont="1" applyFill="1" applyBorder="1" applyAlignment="1">
      <alignment horizontal="center" vertical="center" wrapText="1"/>
    </xf>
    <xf numFmtId="4" fontId="35" fillId="29" borderId="22" xfId="60" applyNumberFormat="1" applyFont="1" applyFill="1" applyBorder="1" applyAlignment="1" applyProtection="1">
      <alignment horizontal="center" vertical="center" wrapText="1"/>
      <protection/>
    </xf>
    <xf numFmtId="14" fontId="35" fillId="29" borderId="13" xfId="0" applyNumberFormat="1" applyFont="1" applyFill="1" applyBorder="1" applyAlignment="1">
      <alignment/>
    </xf>
    <xf numFmtId="0" fontId="22" fillId="29" borderId="13" xfId="0" applyFont="1" applyFill="1" applyBorder="1" applyAlignment="1">
      <alignment/>
    </xf>
    <xf numFmtId="14" fontId="22" fillId="29" borderId="13" xfId="0" applyNumberFormat="1" applyFont="1" applyFill="1" applyBorder="1" applyAlignment="1">
      <alignment/>
    </xf>
    <xf numFmtId="172" fontId="22" fillId="29" borderId="13" xfId="60" applyFont="1" applyFill="1" applyBorder="1" applyAlignment="1" applyProtection="1">
      <alignment horizontal="center" vertical="center"/>
      <protection/>
    </xf>
    <xf numFmtId="0" fontId="22" fillId="29" borderId="13" xfId="0" applyFont="1" applyFill="1" applyBorder="1" applyAlignment="1">
      <alignment wrapText="1"/>
    </xf>
    <xf numFmtId="0" fontId="35" fillId="29" borderId="23" xfId="0" applyFont="1" applyFill="1" applyBorder="1" applyAlignment="1">
      <alignment horizontal="center" vertical="center" wrapText="1"/>
    </xf>
    <xf numFmtId="173" fontId="35" fillId="29" borderId="23" xfId="0" applyNumberFormat="1" applyFont="1" applyFill="1" applyBorder="1" applyAlignment="1">
      <alignment horizontal="center" vertical="center" wrapText="1"/>
    </xf>
    <xf numFmtId="0" fontId="35" fillId="29" borderId="30" xfId="0" applyFont="1" applyFill="1" applyBorder="1" applyAlignment="1">
      <alignment horizontal="center" vertical="center" wrapText="1"/>
    </xf>
    <xf numFmtId="4" fontId="35" fillId="29" borderId="23" xfId="60" applyNumberFormat="1" applyFont="1" applyFill="1" applyBorder="1" applyAlignment="1" applyProtection="1">
      <alignment horizontal="center" vertical="center" wrapText="1"/>
      <protection/>
    </xf>
    <xf numFmtId="0" fontId="35" fillId="29" borderId="27" xfId="0" applyFont="1" applyFill="1" applyBorder="1" applyAlignment="1">
      <alignment horizontal="center" vertical="center" wrapText="1"/>
    </xf>
    <xf numFmtId="14" fontId="36" fillId="29" borderId="13" xfId="0" applyNumberFormat="1" applyFont="1" applyFill="1" applyBorder="1" applyAlignment="1">
      <alignment vertical="center"/>
    </xf>
    <xf numFmtId="0" fontId="36" fillId="29" borderId="13" xfId="0" applyFont="1" applyFill="1" applyBorder="1" applyAlignment="1">
      <alignment vertical="center" wrapText="1"/>
    </xf>
    <xf numFmtId="0" fontId="36" fillId="29" borderId="29" xfId="0" applyFont="1" applyFill="1" applyBorder="1" applyAlignment="1">
      <alignment vertical="center" wrapText="1"/>
    </xf>
    <xf numFmtId="4" fontId="36" fillId="29" borderId="31" xfId="0" applyNumberFormat="1" applyFont="1" applyFill="1" applyBorder="1" applyAlignment="1">
      <alignment vertical="center"/>
    </xf>
    <xf numFmtId="4" fontId="36" fillId="29" borderId="13" xfId="0" applyNumberFormat="1" applyFont="1" applyFill="1" applyBorder="1" applyAlignment="1">
      <alignment vertical="center"/>
    </xf>
    <xf numFmtId="0" fontId="35" fillId="29" borderId="11" xfId="0" applyFont="1" applyFill="1" applyBorder="1" applyAlignment="1">
      <alignment vertical="center" wrapText="1"/>
    </xf>
    <xf numFmtId="0" fontId="35" fillId="29" borderId="11" xfId="0" applyFont="1" applyFill="1" applyBorder="1" applyAlignment="1">
      <alignment horizontal="center" vertical="top" wrapText="1"/>
    </xf>
    <xf numFmtId="0" fontId="35" fillId="29" borderId="16" xfId="0" applyFont="1" applyFill="1" applyBorder="1" applyAlignment="1">
      <alignment horizontal="center" vertical="center" wrapText="1"/>
    </xf>
    <xf numFmtId="4" fontId="35" fillId="29" borderId="25" xfId="60" applyNumberFormat="1" applyFont="1" applyFill="1" applyBorder="1" applyAlignment="1" applyProtection="1">
      <alignment horizontal="center" vertical="center" wrapText="1"/>
      <protection/>
    </xf>
    <xf numFmtId="14" fontId="35" fillId="29" borderId="13" xfId="0" applyNumberFormat="1" applyFont="1" applyFill="1" applyBorder="1" applyAlignment="1">
      <alignment horizontal="center" vertical="center" wrapText="1"/>
    </xf>
    <xf numFmtId="4" fontId="35" fillId="29" borderId="13" xfId="60" applyNumberFormat="1" applyFont="1" applyFill="1" applyBorder="1" applyAlignment="1" applyProtection="1">
      <alignment horizontal="center" vertical="center" wrapText="1"/>
      <protection/>
    </xf>
    <xf numFmtId="14" fontId="22" fillId="29" borderId="13" xfId="0" applyNumberFormat="1" applyFont="1" applyFill="1" applyBorder="1" applyAlignment="1">
      <alignment horizontal="center" vertical="center" wrapText="1"/>
    </xf>
    <xf numFmtId="0" fontId="35" fillId="29" borderId="25" xfId="0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vertical="center" wrapText="1"/>
    </xf>
    <xf numFmtId="4" fontId="22" fillId="29" borderId="13" xfId="60" applyNumberFormat="1" applyFont="1" applyFill="1" applyBorder="1" applyAlignment="1" applyProtection="1">
      <alignment horizontal="center" vertical="center" wrapText="1"/>
      <protection/>
    </xf>
    <xf numFmtId="0" fontId="22" fillId="29" borderId="16" xfId="0" applyFont="1" applyFill="1" applyBorder="1" applyAlignment="1">
      <alignment horizontal="center" vertical="center" wrapText="1"/>
    </xf>
    <xf numFmtId="172" fontId="22" fillId="29" borderId="13" xfId="60" applyFont="1" applyFill="1" applyBorder="1" applyAlignment="1" applyProtection="1">
      <alignment horizontal="center" vertical="center" wrapText="1"/>
      <protection/>
    </xf>
    <xf numFmtId="0" fontId="22" fillId="29" borderId="29" xfId="0" applyFont="1" applyFill="1" applyBorder="1" applyAlignment="1">
      <alignment horizontal="center" vertical="center" wrapText="1"/>
    </xf>
    <xf numFmtId="0" fontId="22" fillId="29" borderId="11" xfId="0" applyFont="1" applyFill="1" applyBorder="1" applyAlignment="1">
      <alignment horizontal="center" vertical="center" wrapText="1"/>
    </xf>
    <xf numFmtId="14" fontId="36" fillId="29" borderId="18" xfId="0" applyNumberFormat="1" applyFont="1" applyFill="1" applyBorder="1" applyAlignment="1">
      <alignment horizontal="center" vertical="center" wrapText="1"/>
    </xf>
    <xf numFmtId="14" fontId="22" fillId="29" borderId="11" xfId="0" applyNumberFormat="1" applyFont="1" applyFill="1" applyBorder="1" applyAlignment="1">
      <alignment horizontal="center" vertical="center" wrapText="1"/>
    </xf>
    <xf numFmtId="14" fontId="22" fillId="29" borderId="13" xfId="0" applyNumberFormat="1" applyFont="1" applyFill="1" applyBorder="1" applyAlignment="1">
      <alignment wrapText="1"/>
    </xf>
    <xf numFmtId="4" fontId="35" fillId="29" borderId="32" xfId="60" applyNumberFormat="1" applyFont="1" applyFill="1" applyBorder="1" applyAlignment="1" applyProtection="1">
      <alignment horizontal="center" vertical="center" wrapText="1"/>
      <protection/>
    </xf>
    <xf numFmtId="4" fontId="22" fillId="29" borderId="11" xfId="60" applyNumberFormat="1" applyFont="1" applyFill="1" applyBorder="1" applyAlignment="1" applyProtection="1">
      <alignment horizontal="center" vertical="center" wrapText="1"/>
      <protection/>
    </xf>
    <xf numFmtId="4" fontId="22" fillId="29" borderId="16" xfId="60" applyNumberFormat="1" applyFont="1" applyFill="1" applyBorder="1" applyAlignment="1" applyProtection="1">
      <alignment horizontal="center" vertical="center" wrapText="1"/>
      <protection/>
    </xf>
    <xf numFmtId="4" fontId="24" fillId="29" borderId="11" xfId="0" applyNumberFormat="1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 wrapText="1"/>
    </xf>
    <xf numFmtId="14" fontId="22" fillId="27" borderId="30" xfId="0" applyNumberFormat="1" applyFont="1" applyFill="1" applyBorder="1" applyAlignment="1">
      <alignment horizontal="center" vertical="center" wrapText="1"/>
    </xf>
    <xf numFmtId="4" fontId="22" fillId="29" borderId="13" xfId="0" applyNumberFormat="1" applyFont="1" applyFill="1" applyBorder="1" applyAlignment="1">
      <alignment horizontal="center" vertical="center" wrapText="1"/>
    </xf>
    <xf numFmtId="0" fontId="22" fillId="29" borderId="13" xfId="0" applyFont="1" applyFill="1" applyBorder="1" applyAlignment="1">
      <alignment horizontal="center" wrapText="1"/>
    </xf>
    <xf numFmtId="0" fontId="22" fillId="29" borderId="18" xfId="0" applyFont="1" applyFill="1" applyBorder="1" applyAlignment="1">
      <alignment horizontal="center" vertical="center" wrapText="1"/>
    </xf>
    <xf numFmtId="14" fontId="22" fillId="29" borderId="18" xfId="0" applyNumberFormat="1" applyFont="1" applyFill="1" applyBorder="1" applyAlignment="1">
      <alignment horizontal="center" vertical="center" wrapText="1"/>
    </xf>
    <xf numFmtId="4" fontId="22" fillId="29" borderId="18" xfId="0" applyNumberFormat="1" applyFont="1" applyFill="1" applyBorder="1" applyAlignment="1">
      <alignment horizontal="center" vertical="center" wrapText="1"/>
    </xf>
    <xf numFmtId="14" fontId="22" fillId="29" borderId="30" xfId="0" applyNumberFormat="1" applyFont="1" applyFill="1" applyBorder="1" applyAlignment="1">
      <alignment horizontal="center" vertical="center" wrapText="1"/>
    </xf>
    <xf numFmtId="0" fontId="22" fillId="29" borderId="30" xfId="0" applyFont="1" applyFill="1" applyBorder="1" applyAlignment="1">
      <alignment horizontal="center" vertical="center" wrapText="1"/>
    </xf>
    <xf numFmtId="4" fontId="22" fillId="29" borderId="30" xfId="0" applyNumberFormat="1" applyFont="1" applyFill="1" applyBorder="1" applyAlignment="1">
      <alignment horizontal="center" vertical="center" wrapText="1"/>
    </xf>
    <xf numFmtId="4" fontId="0" fillId="27" borderId="0" xfId="0" applyNumberFormat="1" applyFill="1" applyBorder="1" applyAlignment="1">
      <alignment horizontal="center" vertical="center" wrapText="1"/>
    </xf>
    <xf numFmtId="14" fontId="36" fillId="29" borderId="13" xfId="0" applyNumberFormat="1" applyFont="1" applyFill="1" applyBorder="1" applyAlignment="1">
      <alignment horizontal="center" vertical="center" wrapText="1"/>
    </xf>
    <xf numFmtId="0" fontId="35" fillId="29" borderId="15" xfId="0" applyFont="1" applyFill="1" applyBorder="1" applyAlignment="1">
      <alignment horizontal="center" vertical="center" wrapText="1"/>
    </xf>
    <xf numFmtId="14" fontId="22" fillId="29" borderId="33" xfId="0" applyNumberFormat="1" applyFont="1" applyFill="1" applyBorder="1" applyAlignment="1">
      <alignment horizontal="center" vertical="center" wrapText="1"/>
    </xf>
    <xf numFmtId="0" fontId="22" fillId="29" borderId="33" xfId="0" applyFont="1" applyFill="1" applyBorder="1" applyAlignment="1">
      <alignment horizontal="center" vertical="center" wrapText="1"/>
    </xf>
    <xf numFmtId="4" fontId="22" fillId="29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8.125" style="0" customWidth="1"/>
    <col min="2" max="2" width="11.125" style="0" customWidth="1"/>
    <col min="3" max="3" width="19.00390625" style="0" customWidth="1"/>
    <col min="4" max="4" width="9.875" style="0" customWidth="1"/>
    <col min="5" max="6" width="20.875" style="0" customWidth="1"/>
    <col min="7" max="7" width="14.75390625" style="22" customWidth="1"/>
    <col min="8" max="8" width="0" style="22" hidden="1" customWidth="1"/>
    <col min="9" max="9" width="18.00390625" style="22" customWidth="1"/>
    <col min="10" max="10" width="48.00390625" style="0" customWidth="1"/>
    <col min="11" max="11" width="0" style="0" hidden="1" customWidth="1"/>
    <col min="12" max="12" width="26.625" style="0" customWidth="1"/>
  </cols>
  <sheetData>
    <row r="1" spans="1:12" s="3" customFormat="1" ht="64.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1" t="s">
        <v>6</v>
      </c>
      <c r="H1" s="21" t="s">
        <v>7</v>
      </c>
      <c r="I1" s="21" t="s">
        <v>8</v>
      </c>
      <c r="J1" s="28" t="s">
        <v>9</v>
      </c>
      <c r="K1" s="2" t="s">
        <v>10</v>
      </c>
      <c r="L1" s="29" t="s">
        <v>11</v>
      </c>
    </row>
    <row r="2" spans="1:12" s="26" customFormat="1" ht="25.5">
      <c r="A2" s="39" t="s">
        <v>12</v>
      </c>
      <c r="B2" s="43">
        <v>44114</v>
      </c>
      <c r="C2" s="39" t="s">
        <v>33</v>
      </c>
      <c r="D2" s="44">
        <v>44196</v>
      </c>
      <c r="E2" s="39" t="s">
        <v>34</v>
      </c>
      <c r="F2" s="45" t="s">
        <v>35</v>
      </c>
      <c r="G2" s="46">
        <v>18000</v>
      </c>
      <c r="H2" s="46"/>
      <c r="I2" s="46">
        <f>990.52+1421.84+1567.37+1389.43+1292.18+1257.71+1215.95+1518.11+1877.03+1814.34</f>
        <v>14344.480000000001</v>
      </c>
      <c r="J2" s="47" t="s">
        <v>36</v>
      </c>
      <c r="K2" s="48"/>
      <c r="L2" s="49"/>
    </row>
    <row r="3" spans="1:12" s="26" customFormat="1" ht="25.5">
      <c r="A3" s="39" t="s">
        <v>13</v>
      </c>
      <c r="B3" s="43">
        <v>44114</v>
      </c>
      <c r="C3" s="39" t="s">
        <v>37</v>
      </c>
      <c r="D3" s="44">
        <v>44196</v>
      </c>
      <c r="E3" s="39" t="s">
        <v>38</v>
      </c>
      <c r="F3" s="45" t="s">
        <v>35</v>
      </c>
      <c r="G3" s="46">
        <v>30000</v>
      </c>
      <c r="H3" s="46"/>
      <c r="I3" s="46">
        <f>2232+2232+2232+2232+2232+2232+2232+2232+2232+2232</f>
        <v>22320</v>
      </c>
      <c r="J3" s="47" t="s">
        <v>36</v>
      </c>
      <c r="K3" s="48"/>
      <c r="L3" s="49"/>
    </row>
    <row r="4" spans="1:12" s="27" customFormat="1" ht="36.75" customHeight="1">
      <c r="A4" s="108" t="s">
        <v>14</v>
      </c>
      <c r="B4" s="109">
        <v>43858</v>
      </c>
      <c r="C4" s="108" t="s">
        <v>39</v>
      </c>
      <c r="D4" s="110">
        <v>44196</v>
      </c>
      <c r="E4" s="108" t="s">
        <v>40</v>
      </c>
      <c r="F4" s="111" t="s">
        <v>35</v>
      </c>
      <c r="G4" s="112">
        <v>4400</v>
      </c>
      <c r="H4" s="112"/>
      <c r="I4" s="112">
        <v>4400</v>
      </c>
      <c r="J4" s="113" t="s">
        <v>41</v>
      </c>
      <c r="K4" s="48"/>
      <c r="L4" s="50"/>
    </row>
    <row r="5" spans="1:12" s="26" customFormat="1" ht="31.5" customHeight="1">
      <c r="A5" s="39" t="s">
        <v>15</v>
      </c>
      <c r="B5" s="43">
        <v>43864</v>
      </c>
      <c r="C5" s="39" t="s">
        <v>42</v>
      </c>
      <c r="D5" s="44">
        <v>44196</v>
      </c>
      <c r="E5" s="39" t="s">
        <v>43</v>
      </c>
      <c r="F5" s="45" t="s">
        <v>35</v>
      </c>
      <c r="G5" s="46">
        <v>10485</v>
      </c>
      <c r="H5" s="46"/>
      <c r="I5" s="46">
        <f>873.75+873.75+873.75+873.75+873.75+873.75+873.75</f>
        <v>6116.25</v>
      </c>
      <c r="J5" s="46" t="s">
        <v>44</v>
      </c>
      <c r="K5" s="48"/>
      <c r="L5" s="50"/>
    </row>
    <row r="6" spans="1:12" s="26" customFormat="1" ht="45" customHeight="1">
      <c r="A6" s="108" t="s">
        <v>16</v>
      </c>
      <c r="B6" s="109">
        <v>43864</v>
      </c>
      <c r="C6" s="108" t="s">
        <v>45</v>
      </c>
      <c r="D6" s="110">
        <v>44196</v>
      </c>
      <c r="E6" s="108" t="s">
        <v>74</v>
      </c>
      <c r="F6" s="111" t="s">
        <v>35</v>
      </c>
      <c r="G6" s="112">
        <v>1500</v>
      </c>
      <c r="H6" s="112"/>
      <c r="I6" s="114">
        <v>15000</v>
      </c>
      <c r="J6" s="108" t="s">
        <v>47</v>
      </c>
      <c r="K6" s="48"/>
      <c r="L6" s="50"/>
    </row>
    <row r="7" spans="1:12" s="26" customFormat="1" ht="27.75" customHeight="1">
      <c r="A7" s="108" t="s">
        <v>17</v>
      </c>
      <c r="B7" s="109">
        <v>43864</v>
      </c>
      <c r="C7" s="108" t="s">
        <v>48</v>
      </c>
      <c r="D7" s="110">
        <v>44196</v>
      </c>
      <c r="E7" s="108" t="s">
        <v>49</v>
      </c>
      <c r="F7" s="111" t="s">
        <v>35</v>
      </c>
      <c r="G7" s="112">
        <v>10000</v>
      </c>
      <c r="H7" s="112"/>
      <c r="I7" s="114">
        <v>10000</v>
      </c>
      <c r="J7" s="108" t="s">
        <v>50</v>
      </c>
      <c r="K7" s="48"/>
      <c r="L7" s="50"/>
    </row>
    <row r="8" spans="1:12" s="26" customFormat="1" ht="40.5" customHeight="1">
      <c r="A8" s="108" t="s">
        <v>18</v>
      </c>
      <c r="B8" s="109" t="s">
        <v>51</v>
      </c>
      <c r="C8" s="108" t="s">
        <v>52</v>
      </c>
      <c r="D8" s="110">
        <v>44196</v>
      </c>
      <c r="E8" s="108" t="s">
        <v>53</v>
      </c>
      <c r="F8" s="111" t="s">
        <v>35</v>
      </c>
      <c r="G8" s="112">
        <v>1500</v>
      </c>
      <c r="H8" s="112"/>
      <c r="I8" s="112">
        <v>1500</v>
      </c>
      <c r="J8" s="112" t="s">
        <v>54</v>
      </c>
      <c r="K8" s="48"/>
      <c r="L8" s="50"/>
    </row>
    <row r="9" spans="1:12" s="26" customFormat="1" ht="24">
      <c r="A9" s="108" t="s">
        <v>19</v>
      </c>
      <c r="B9" s="115">
        <v>43865</v>
      </c>
      <c r="C9" s="116" t="s">
        <v>55</v>
      </c>
      <c r="D9" s="117">
        <v>43921</v>
      </c>
      <c r="E9" s="116" t="s">
        <v>56</v>
      </c>
      <c r="F9" s="111" t="s">
        <v>35</v>
      </c>
      <c r="G9" s="118">
        <v>7140</v>
      </c>
      <c r="H9" s="118"/>
      <c r="I9" s="118">
        <v>7140</v>
      </c>
      <c r="J9" s="118" t="s">
        <v>57</v>
      </c>
      <c r="K9" s="48"/>
      <c r="L9" s="50"/>
    </row>
    <row r="10" spans="1:12" s="26" customFormat="1" ht="24">
      <c r="A10" s="108" t="s">
        <v>20</v>
      </c>
      <c r="B10" s="115">
        <v>43871</v>
      </c>
      <c r="C10" s="116" t="s">
        <v>58</v>
      </c>
      <c r="D10" s="117">
        <v>43890</v>
      </c>
      <c r="E10" s="116" t="s">
        <v>59</v>
      </c>
      <c r="F10" s="111" t="s">
        <v>35</v>
      </c>
      <c r="G10" s="118">
        <v>7560</v>
      </c>
      <c r="H10" s="118"/>
      <c r="I10" s="118">
        <v>7560</v>
      </c>
      <c r="J10" s="118" t="s">
        <v>60</v>
      </c>
      <c r="K10" s="52"/>
      <c r="L10" s="50"/>
    </row>
    <row r="11" spans="1:12" s="26" customFormat="1" ht="24.75" customHeight="1">
      <c r="A11" s="108" t="s">
        <v>21</v>
      </c>
      <c r="B11" s="109">
        <v>43871</v>
      </c>
      <c r="C11" s="108" t="s">
        <v>61</v>
      </c>
      <c r="D11" s="110">
        <v>44196</v>
      </c>
      <c r="E11" s="108" t="s">
        <v>46</v>
      </c>
      <c r="F11" s="111" t="s">
        <v>35</v>
      </c>
      <c r="G11" s="119">
        <v>6687</v>
      </c>
      <c r="H11" s="119"/>
      <c r="I11" s="119">
        <v>6687</v>
      </c>
      <c r="J11" s="113" t="s">
        <v>62</v>
      </c>
      <c r="K11" s="53"/>
      <c r="L11" s="54"/>
    </row>
    <row r="12" spans="1:12" s="26" customFormat="1" ht="53.25" customHeight="1">
      <c r="A12" s="108" t="s">
        <v>22</v>
      </c>
      <c r="B12" s="109">
        <v>43873</v>
      </c>
      <c r="C12" s="124" t="s">
        <v>63</v>
      </c>
      <c r="D12" s="124">
        <v>43921</v>
      </c>
      <c r="E12" s="108" t="s">
        <v>64</v>
      </c>
      <c r="F12" s="111" t="s">
        <v>35</v>
      </c>
      <c r="G12" s="119">
        <v>380</v>
      </c>
      <c r="H12" s="119"/>
      <c r="I12" s="119">
        <v>380</v>
      </c>
      <c r="J12" s="113" t="s">
        <v>65</v>
      </c>
      <c r="K12" s="48"/>
      <c r="L12" s="50"/>
    </row>
    <row r="13" spans="1:12" s="26" customFormat="1" ht="25.5">
      <c r="A13" s="108" t="s">
        <v>23</v>
      </c>
      <c r="B13" s="109">
        <v>43878</v>
      </c>
      <c r="C13" s="108" t="s">
        <v>66</v>
      </c>
      <c r="D13" s="124">
        <v>43921</v>
      </c>
      <c r="E13" s="108" t="s">
        <v>67</v>
      </c>
      <c r="F13" s="111" t="s">
        <v>35</v>
      </c>
      <c r="G13" s="119">
        <v>10229.01</v>
      </c>
      <c r="H13" s="119"/>
      <c r="I13" s="119">
        <v>10229.01</v>
      </c>
      <c r="J13" s="108" t="s">
        <v>68</v>
      </c>
      <c r="K13" s="48"/>
      <c r="L13" s="50"/>
    </row>
    <row r="14" spans="1:12" s="26" customFormat="1" ht="25.5">
      <c r="A14" s="108" t="s">
        <v>24</v>
      </c>
      <c r="B14" s="125">
        <v>43878</v>
      </c>
      <c r="C14" s="126" t="s">
        <v>69</v>
      </c>
      <c r="D14" s="127">
        <v>44196</v>
      </c>
      <c r="E14" s="126" t="s">
        <v>70</v>
      </c>
      <c r="F14" s="111" t="s">
        <v>35</v>
      </c>
      <c r="G14" s="128">
        <v>6500</v>
      </c>
      <c r="H14" s="128"/>
      <c r="I14" s="128">
        <v>6500</v>
      </c>
      <c r="J14" s="128" t="s">
        <v>71</v>
      </c>
      <c r="K14" s="55"/>
      <c r="L14" s="56"/>
    </row>
    <row r="15" spans="1:12" ht="24">
      <c r="A15" s="108" t="s">
        <v>25</v>
      </c>
      <c r="B15" s="120">
        <v>43878</v>
      </c>
      <c r="C15" s="121" t="s">
        <v>72</v>
      </c>
      <c r="D15" s="120">
        <v>44196</v>
      </c>
      <c r="E15" s="121" t="s">
        <v>73</v>
      </c>
      <c r="F15" s="111" t="s">
        <v>35</v>
      </c>
      <c r="G15" s="122">
        <v>1350</v>
      </c>
      <c r="H15" s="123"/>
      <c r="I15" s="123">
        <v>1350</v>
      </c>
      <c r="J15" s="121" t="s">
        <v>54</v>
      </c>
      <c r="K15" s="58"/>
      <c r="L15" s="58"/>
    </row>
    <row r="16" spans="1:13" ht="25.5">
      <c r="A16" s="39" t="s">
        <v>26</v>
      </c>
      <c r="B16" s="43">
        <v>43879</v>
      </c>
      <c r="C16" s="39" t="s">
        <v>75</v>
      </c>
      <c r="D16" s="44">
        <v>44012</v>
      </c>
      <c r="E16" s="39" t="s">
        <v>76</v>
      </c>
      <c r="F16" s="45" t="s">
        <v>35</v>
      </c>
      <c r="G16" s="46">
        <v>15431.35</v>
      </c>
      <c r="H16" s="46"/>
      <c r="I16" s="46">
        <f>2760.59+1588.86+1052.13+1218.91+631.28+1036.19+468.39+423.23</f>
        <v>9179.579999999998</v>
      </c>
      <c r="J16" s="46" t="s">
        <v>77</v>
      </c>
      <c r="K16" s="59"/>
      <c r="L16" s="59">
        <f>0.383</f>
        <v>0.383</v>
      </c>
      <c r="M16" s="31"/>
    </row>
    <row r="17" spans="1:12" ht="24">
      <c r="A17" s="108" t="s">
        <v>27</v>
      </c>
      <c r="B17" s="129">
        <v>43880</v>
      </c>
      <c r="C17" s="116" t="s">
        <v>78</v>
      </c>
      <c r="D17" s="117">
        <v>43890</v>
      </c>
      <c r="E17" s="116" t="s">
        <v>59</v>
      </c>
      <c r="F17" s="111" t="s">
        <v>35</v>
      </c>
      <c r="G17" s="118">
        <v>10500</v>
      </c>
      <c r="H17" s="118"/>
      <c r="I17" s="118">
        <v>10500</v>
      </c>
      <c r="J17" s="118" t="s">
        <v>60</v>
      </c>
      <c r="K17" s="60"/>
      <c r="L17" s="60"/>
    </row>
    <row r="18" spans="1:12" ht="24">
      <c r="A18" s="108" t="s">
        <v>28</v>
      </c>
      <c r="B18" s="131">
        <v>43888</v>
      </c>
      <c r="C18" s="130" t="s">
        <v>79</v>
      </c>
      <c r="D18" s="131">
        <v>43951</v>
      </c>
      <c r="E18" s="130" t="s">
        <v>46</v>
      </c>
      <c r="F18" s="111" t="s">
        <v>35</v>
      </c>
      <c r="G18" s="132">
        <v>9011</v>
      </c>
      <c r="H18" s="132"/>
      <c r="I18" s="132">
        <v>9011</v>
      </c>
      <c r="J18" s="130" t="s">
        <v>62</v>
      </c>
      <c r="K18" s="30"/>
      <c r="L18" s="30"/>
    </row>
    <row r="19" spans="1:12" ht="24">
      <c r="A19" s="108" t="s">
        <v>29</v>
      </c>
      <c r="B19" s="131">
        <v>43888</v>
      </c>
      <c r="C19" s="130" t="s">
        <v>80</v>
      </c>
      <c r="D19" s="131">
        <v>43951</v>
      </c>
      <c r="E19" s="130" t="s">
        <v>81</v>
      </c>
      <c r="F19" s="111" t="s">
        <v>35</v>
      </c>
      <c r="G19" s="132">
        <v>50000</v>
      </c>
      <c r="H19" s="132"/>
      <c r="I19" s="132">
        <v>50000</v>
      </c>
      <c r="J19" s="130" t="s">
        <v>82</v>
      </c>
      <c r="K19" s="30"/>
      <c r="L19" s="30"/>
    </row>
    <row r="20" spans="1:12" ht="25.5">
      <c r="A20" s="108" t="s">
        <v>30</v>
      </c>
      <c r="B20" s="131">
        <v>43888</v>
      </c>
      <c r="C20" s="130" t="s">
        <v>83</v>
      </c>
      <c r="D20" s="131">
        <v>44012</v>
      </c>
      <c r="E20" s="133" t="s">
        <v>84</v>
      </c>
      <c r="F20" s="111" t="s">
        <v>35</v>
      </c>
      <c r="G20" s="132">
        <v>5844.06</v>
      </c>
      <c r="H20" s="132"/>
      <c r="I20" s="132">
        <v>5844.06</v>
      </c>
      <c r="J20" s="130" t="s">
        <v>85</v>
      </c>
      <c r="K20" s="30"/>
      <c r="L20" s="30"/>
    </row>
    <row r="21" spans="1:12" ht="24">
      <c r="A21" s="39" t="s">
        <v>31</v>
      </c>
      <c r="B21" s="105">
        <v>43895</v>
      </c>
      <c r="C21" s="106" t="s">
        <v>86</v>
      </c>
      <c r="D21" s="105">
        <v>44196</v>
      </c>
      <c r="E21" s="106" t="s">
        <v>87</v>
      </c>
      <c r="F21" s="45" t="s">
        <v>35</v>
      </c>
      <c r="G21" s="107">
        <v>5000</v>
      </c>
      <c r="H21" s="107"/>
      <c r="I21" s="107">
        <f>380+380+1360+600+760</f>
        <v>3480</v>
      </c>
      <c r="J21" s="106" t="s">
        <v>88</v>
      </c>
      <c r="K21" s="30"/>
      <c r="L21" s="30"/>
    </row>
    <row r="22" spans="1:12" ht="24">
      <c r="A22" s="108" t="s">
        <v>32</v>
      </c>
      <c r="B22" s="131">
        <v>43903</v>
      </c>
      <c r="C22" s="130" t="s">
        <v>89</v>
      </c>
      <c r="D22" s="131">
        <v>44196</v>
      </c>
      <c r="E22" s="130" t="s">
        <v>59</v>
      </c>
      <c r="F22" s="111" t="s">
        <v>35</v>
      </c>
      <c r="G22" s="132">
        <v>11340</v>
      </c>
      <c r="H22" s="132"/>
      <c r="I22" s="132">
        <v>11340</v>
      </c>
      <c r="J22" s="130" t="s">
        <v>90</v>
      </c>
      <c r="K22" s="30"/>
      <c r="L22" s="30"/>
    </row>
    <row r="23" spans="1:12" ht="24">
      <c r="A23" s="108" t="s">
        <v>91</v>
      </c>
      <c r="B23" s="131">
        <v>43913</v>
      </c>
      <c r="C23" s="130" t="s">
        <v>92</v>
      </c>
      <c r="D23" s="131">
        <v>44196</v>
      </c>
      <c r="E23" s="130" t="s">
        <v>93</v>
      </c>
      <c r="F23" s="111" t="s">
        <v>35</v>
      </c>
      <c r="G23" s="132">
        <v>12157.57</v>
      </c>
      <c r="H23" s="132"/>
      <c r="I23" s="132">
        <f>6110.61+6046.96</f>
        <v>12157.57</v>
      </c>
      <c r="J23" s="130" t="s">
        <v>252</v>
      </c>
      <c r="K23" s="30"/>
      <c r="L23" s="30"/>
    </row>
    <row r="24" spans="1:12" ht="24">
      <c r="A24" s="108" t="s">
        <v>94</v>
      </c>
      <c r="B24" s="131">
        <v>43915</v>
      </c>
      <c r="C24" s="133" t="s">
        <v>95</v>
      </c>
      <c r="D24" s="131">
        <v>44196</v>
      </c>
      <c r="E24" s="130" t="s">
        <v>96</v>
      </c>
      <c r="F24" s="111" t="s">
        <v>35</v>
      </c>
      <c r="G24" s="132">
        <v>16500</v>
      </c>
      <c r="H24" s="132"/>
      <c r="I24" s="132">
        <v>16500</v>
      </c>
      <c r="J24" s="130" t="s">
        <v>97</v>
      </c>
      <c r="K24" s="30"/>
      <c r="L24" s="30"/>
    </row>
    <row r="25" spans="1:10" ht="12.75">
      <c r="A25" s="63"/>
      <c r="B25" s="63"/>
      <c r="C25" s="63"/>
      <c r="D25" s="63"/>
      <c r="E25" s="63"/>
      <c r="F25" s="63"/>
      <c r="G25" s="62">
        <f>SUM(G2:G24)</f>
        <v>251514.99</v>
      </c>
      <c r="H25" s="62"/>
      <c r="I25" s="62">
        <f>SUM(I2:I24)</f>
        <v>241538.95</v>
      </c>
      <c r="J25" s="63"/>
    </row>
    <row r="26" spans="1:10" ht="12.75">
      <c r="A26" s="30"/>
      <c r="B26" s="30"/>
      <c r="C26" s="30"/>
      <c r="D26" s="30"/>
      <c r="E26" s="30"/>
      <c r="F26" s="30"/>
      <c r="G26" s="62"/>
      <c r="H26" s="62"/>
      <c r="I26" s="62"/>
      <c r="J26" s="30"/>
    </row>
    <row r="27" spans="1:10" ht="12.75">
      <c r="A27" s="30"/>
      <c r="B27" s="30"/>
      <c r="C27" s="30"/>
      <c r="D27" s="30"/>
      <c r="E27" s="30"/>
      <c r="F27" s="30"/>
      <c r="G27" s="62"/>
      <c r="H27" s="62"/>
      <c r="I27" s="62"/>
      <c r="J27" s="30"/>
    </row>
    <row r="28" spans="1:10" ht="12.75">
      <c r="A28" s="30"/>
      <c r="B28" s="30"/>
      <c r="C28" s="30"/>
      <c r="D28" s="30"/>
      <c r="E28" s="30"/>
      <c r="F28" s="30"/>
      <c r="G28" s="62"/>
      <c r="H28" s="62"/>
      <c r="I28" s="62"/>
      <c r="J28" s="30"/>
    </row>
    <row r="29" spans="1:10" ht="12.75">
      <c r="A29" s="30"/>
      <c r="B29" s="30"/>
      <c r="C29" s="30"/>
      <c r="D29" s="30"/>
      <c r="E29" s="30"/>
      <c r="F29" s="30"/>
      <c r="G29" s="62"/>
      <c r="H29" s="62"/>
      <c r="I29" s="62"/>
      <c r="J29" s="30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</sheetData>
  <sheetProtection selectLockedCells="1" selectUnlockedCells="1"/>
  <printOptions/>
  <pageMargins left="0.24027777777777778" right="0.15972222222222224" top="0.24027777777777778" bottom="1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1">
      <selection activeCell="E12" sqref="E12"/>
    </sheetView>
  </sheetViews>
  <sheetFormatPr defaultColWidth="9.00390625" defaultRowHeight="12.75"/>
  <cols>
    <col min="1" max="1" width="9.625" style="0" customWidth="1"/>
    <col min="2" max="2" width="10.00390625" style="0" customWidth="1"/>
    <col min="3" max="3" width="10.25390625" style="0" customWidth="1"/>
    <col min="4" max="4" width="8.75390625" style="0" customWidth="1"/>
    <col min="5" max="5" width="21.75390625" style="0" customWidth="1"/>
    <col min="6" max="6" width="23.875" style="0" customWidth="1"/>
    <col min="7" max="7" width="11.25390625" style="1" customWidth="1"/>
    <col min="8" max="8" width="0.12890625" style="1" customWidth="1"/>
    <col min="9" max="9" width="12.875" style="1" customWidth="1"/>
    <col min="10" max="10" width="34.00390625" style="0" customWidth="1"/>
    <col min="11" max="11" width="32.125" style="0" customWidth="1"/>
  </cols>
  <sheetData>
    <row r="1" spans="1:11" s="3" customFormat="1" ht="51" customHeight="1">
      <c r="A1" s="9" t="s">
        <v>0</v>
      </c>
      <c r="B1" s="68" t="s">
        <v>1</v>
      </c>
      <c r="C1" s="69" t="s">
        <v>2</v>
      </c>
      <c r="D1" s="69" t="s">
        <v>3</v>
      </c>
      <c r="E1" s="69" t="s">
        <v>4</v>
      </c>
      <c r="F1" s="69" t="s">
        <v>5</v>
      </c>
      <c r="G1" s="70" t="s">
        <v>6</v>
      </c>
      <c r="H1" s="70" t="s">
        <v>7</v>
      </c>
      <c r="I1" s="70" t="s">
        <v>8</v>
      </c>
      <c r="J1" s="69" t="s">
        <v>9</v>
      </c>
      <c r="K1" s="71" t="s">
        <v>10</v>
      </c>
    </row>
    <row r="2" spans="1:11" s="26" customFormat="1" ht="27" customHeight="1">
      <c r="A2" s="116" t="s">
        <v>98</v>
      </c>
      <c r="B2" s="117">
        <v>43930</v>
      </c>
      <c r="C2" s="134" t="s">
        <v>99</v>
      </c>
      <c r="D2" s="135">
        <v>44190</v>
      </c>
      <c r="E2" s="134" t="s">
        <v>100</v>
      </c>
      <c r="F2" s="136" t="s">
        <v>101</v>
      </c>
      <c r="G2" s="137">
        <v>8750</v>
      </c>
      <c r="H2" s="137"/>
      <c r="I2" s="137">
        <v>8750</v>
      </c>
      <c r="J2" s="138" t="s">
        <v>102</v>
      </c>
      <c r="K2" s="100"/>
    </row>
    <row r="3" spans="1:11" s="26" customFormat="1" ht="20.25" customHeight="1">
      <c r="A3" s="116" t="s">
        <v>103</v>
      </c>
      <c r="B3" s="110">
        <v>43935</v>
      </c>
      <c r="C3" s="130" t="s">
        <v>89</v>
      </c>
      <c r="D3" s="131">
        <v>44196</v>
      </c>
      <c r="E3" s="130" t="s">
        <v>59</v>
      </c>
      <c r="F3" s="111" t="s">
        <v>35</v>
      </c>
      <c r="G3" s="132">
        <v>10500</v>
      </c>
      <c r="H3" s="132"/>
      <c r="I3" s="132">
        <v>10500</v>
      </c>
      <c r="J3" s="130" t="s">
        <v>90</v>
      </c>
      <c r="K3" s="64"/>
    </row>
    <row r="4" spans="1:11" s="26" customFormat="1" ht="54.75" customHeight="1">
      <c r="A4" s="116" t="s">
        <v>104</v>
      </c>
      <c r="B4" s="110">
        <v>43935</v>
      </c>
      <c r="C4" s="124" t="s">
        <v>112</v>
      </c>
      <c r="D4" s="110">
        <v>43951</v>
      </c>
      <c r="E4" s="108" t="s">
        <v>113</v>
      </c>
      <c r="F4" s="111" t="s">
        <v>35</v>
      </c>
      <c r="G4" s="119">
        <v>6000</v>
      </c>
      <c r="H4" s="119"/>
      <c r="I4" s="119">
        <v>6000</v>
      </c>
      <c r="J4" s="108" t="s">
        <v>114</v>
      </c>
      <c r="K4" s="64"/>
    </row>
    <row r="5" spans="1:11" s="26" customFormat="1" ht="38.25" customHeight="1">
      <c r="A5" s="116" t="s">
        <v>105</v>
      </c>
      <c r="B5" s="115">
        <v>43935</v>
      </c>
      <c r="C5" s="116" t="s">
        <v>115</v>
      </c>
      <c r="D5" s="117">
        <v>44196</v>
      </c>
      <c r="E5" s="116" t="s">
        <v>64</v>
      </c>
      <c r="F5" s="111" t="s">
        <v>35</v>
      </c>
      <c r="G5" s="118">
        <v>1286.31</v>
      </c>
      <c r="H5" s="118"/>
      <c r="I5" s="118">
        <v>1286.31</v>
      </c>
      <c r="J5" s="118" t="s">
        <v>116</v>
      </c>
      <c r="K5" s="64"/>
    </row>
    <row r="6" spans="1:11" s="26" customFormat="1" ht="49.5" customHeight="1">
      <c r="A6" s="116" t="s">
        <v>106</v>
      </c>
      <c r="B6" s="115">
        <v>43935</v>
      </c>
      <c r="C6" s="116" t="s">
        <v>117</v>
      </c>
      <c r="D6" s="117">
        <v>44196</v>
      </c>
      <c r="E6" s="116" t="s">
        <v>64</v>
      </c>
      <c r="F6" s="111" t="s">
        <v>35</v>
      </c>
      <c r="G6" s="118">
        <v>1118.3</v>
      </c>
      <c r="H6" s="118"/>
      <c r="I6" s="118">
        <v>1118.3</v>
      </c>
      <c r="J6" s="118" t="s">
        <v>116</v>
      </c>
      <c r="K6" s="64"/>
    </row>
    <row r="7" spans="1:12" s="26" customFormat="1" ht="37.5" customHeight="1">
      <c r="A7" s="116" t="s">
        <v>107</v>
      </c>
      <c r="B7" s="115">
        <v>43935</v>
      </c>
      <c r="C7" s="116" t="s">
        <v>118</v>
      </c>
      <c r="D7" s="117">
        <v>44196</v>
      </c>
      <c r="E7" s="116" t="s">
        <v>64</v>
      </c>
      <c r="F7" s="111" t="s">
        <v>35</v>
      </c>
      <c r="G7" s="118">
        <v>678.4</v>
      </c>
      <c r="H7" s="118"/>
      <c r="I7" s="118">
        <v>678.4</v>
      </c>
      <c r="J7" s="118" t="s">
        <v>116</v>
      </c>
      <c r="K7" s="64"/>
      <c r="L7" s="32"/>
    </row>
    <row r="8" spans="1:12" s="26" customFormat="1" ht="37.5" customHeight="1">
      <c r="A8" s="116" t="s">
        <v>108</v>
      </c>
      <c r="B8" s="139">
        <v>43948</v>
      </c>
      <c r="C8" s="140" t="s">
        <v>120</v>
      </c>
      <c r="D8" s="139">
        <v>43951</v>
      </c>
      <c r="E8" s="141" t="s">
        <v>113</v>
      </c>
      <c r="F8" s="111" t="s">
        <v>35</v>
      </c>
      <c r="G8" s="142">
        <v>3220</v>
      </c>
      <c r="H8" s="143"/>
      <c r="I8" s="143">
        <v>3220</v>
      </c>
      <c r="J8" s="144" t="s">
        <v>121</v>
      </c>
      <c r="K8" s="38"/>
      <c r="L8" s="32"/>
    </row>
    <row r="9" spans="1:11" s="26" customFormat="1" ht="41.25" customHeight="1">
      <c r="A9" s="116" t="s">
        <v>109</v>
      </c>
      <c r="B9" s="139">
        <v>43948</v>
      </c>
      <c r="C9" s="140" t="s">
        <v>119</v>
      </c>
      <c r="D9" s="139">
        <v>43951</v>
      </c>
      <c r="E9" s="141" t="s">
        <v>122</v>
      </c>
      <c r="F9" s="111" t="s">
        <v>35</v>
      </c>
      <c r="G9" s="142">
        <v>6780</v>
      </c>
      <c r="H9" s="143"/>
      <c r="I9" s="143">
        <v>6780</v>
      </c>
      <c r="J9" s="144" t="s">
        <v>121</v>
      </c>
      <c r="K9" s="64"/>
    </row>
    <row r="10" spans="1:11" s="26" customFormat="1" ht="60.75" customHeight="1">
      <c r="A10" s="116" t="s">
        <v>110</v>
      </c>
      <c r="B10" s="110">
        <v>43951</v>
      </c>
      <c r="C10" s="108" t="s">
        <v>123</v>
      </c>
      <c r="D10" s="110">
        <v>44012</v>
      </c>
      <c r="E10" s="108" t="s">
        <v>124</v>
      </c>
      <c r="F10" s="111" t="s">
        <v>35</v>
      </c>
      <c r="G10" s="112">
        <v>194826.15</v>
      </c>
      <c r="H10" s="112"/>
      <c r="I10" s="112">
        <f>100000+94826.15</f>
        <v>194826.15</v>
      </c>
      <c r="J10" s="108" t="s">
        <v>121</v>
      </c>
      <c r="K10" s="64"/>
    </row>
    <row r="11" spans="1:11" s="26" customFormat="1" ht="58.5" customHeight="1">
      <c r="A11" s="116" t="s">
        <v>111</v>
      </c>
      <c r="B11" s="110">
        <v>43957</v>
      </c>
      <c r="C11" s="108" t="s">
        <v>125</v>
      </c>
      <c r="D11" s="110">
        <v>43981</v>
      </c>
      <c r="E11" s="108" t="s">
        <v>126</v>
      </c>
      <c r="F11" s="111" t="s">
        <v>35</v>
      </c>
      <c r="G11" s="112">
        <v>48550</v>
      </c>
      <c r="H11" s="112"/>
      <c r="I11" s="112">
        <v>48550</v>
      </c>
      <c r="J11" s="145" t="s">
        <v>127</v>
      </c>
      <c r="K11" s="64"/>
    </row>
    <row r="12" spans="1:11" s="26" customFormat="1" ht="56.25" customHeight="1">
      <c r="A12" s="116" t="s">
        <v>128</v>
      </c>
      <c r="B12" s="115">
        <v>43963</v>
      </c>
      <c r="C12" s="116" t="s">
        <v>134</v>
      </c>
      <c r="D12" s="117">
        <v>44196</v>
      </c>
      <c r="E12" s="116" t="s">
        <v>64</v>
      </c>
      <c r="F12" s="111" t="s">
        <v>35</v>
      </c>
      <c r="G12" s="118">
        <v>2332</v>
      </c>
      <c r="H12" s="118"/>
      <c r="I12" s="118">
        <v>2332</v>
      </c>
      <c r="J12" s="118" t="s">
        <v>116</v>
      </c>
      <c r="K12" s="101"/>
    </row>
    <row r="13" spans="1:11" s="26" customFormat="1" ht="25.5">
      <c r="A13" s="116" t="s">
        <v>129</v>
      </c>
      <c r="B13" s="115">
        <v>43963</v>
      </c>
      <c r="C13" s="116" t="s">
        <v>135</v>
      </c>
      <c r="D13" s="117">
        <v>44196</v>
      </c>
      <c r="E13" s="116" t="s">
        <v>64</v>
      </c>
      <c r="F13" s="111" t="s">
        <v>35</v>
      </c>
      <c r="G13" s="118">
        <v>2204.8</v>
      </c>
      <c r="H13" s="118"/>
      <c r="I13" s="118">
        <v>2204.8</v>
      </c>
      <c r="J13" s="118" t="s">
        <v>116</v>
      </c>
      <c r="K13" s="102"/>
    </row>
    <row r="14" spans="1:11" s="26" customFormat="1" ht="41.25" customHeight="1">
      <c r="A14" s="116" t="s">
        <v>130</v>
      </c>
      <c r="B14" s="110">
        <v>43963</v>
      </c>
      <c r="C14" s="116" t="s">
        <v>136</v>
      </c>
      <c r="D14" s="117">
        <v>44196</v>
      </c>
      <c r="E14" s="116" t="s">
        <v>64</v>
      </c>
      <c r="F14" s="111" t="s">
        <v>35</v>
      </c>
      <c r="G14" s="118">
        <v>810.9</v>
      </c>
      <c r="H14" s="118"/>
      <c r="I14" s="118">
        <v>810.9</v>
      </c>
      <c r="J14" s="118" t="s">
        <v>116</v>
      </c>
      <c r="K14" s="102"/>
    </row>
    <row r="15" spans="1:11" s="26" customFormat="1" ht="29.25" customHeight="1">
      <c r="A15" s="116" t="s">
        <v>131</v>
      </c>
      <c r="B15" s="110">
        <v>43964</v>
      </c>
      <c r="C15" s="130" t="s">
        <v>137</v>
      </c>
      <c r="D15" s="131">
        <v>44196</v>
      </c>
      <c r="E15" s="130" t="s">
        <v>59</v>
      </c>
      <c r="F15" s="111" t="s">
        <v>35</v>
      </c>
      <c r="G15" s="132">
        <v>10500</v>
      </c>
      <c r="H15" s="132"/>
      <c r="I15" s="132">
        <v>10500</v>
      </c>
      <c r="J15" s="130" t="s">
        <v>90</v>
      </c>
      <c r="K15" s="102"/>
    </row>
    <row r="16" spans="1:11" s="26" customFormat="1" ht="33" customHeight="1">
      <c r="A16" s="116" t="s">
        <v>132</v>
      </c>
      <c r="B16" s="115">
        <v>43964</v>
      </c>
      <c r="C16" s="116" t="s">
        <v>138</v>
      </c>
      <c r="D16" s="117">
        <v>44012</v>
      </c>
      <c r="E16" s="116" t="s">
        <v>139</v>
      </c>
      <c r="F16" s="111" t="s">
        <v>35</v>
      </c>
      <c r="G16" s="118">
        <v>7304.44</v>
      </c>
      <c r="H16" s="118"/>
      <c r="I16" s="118">
        <v>7304.44</v>
      </c>
      <c r="J16" s="147" t="s">
        <v>140</v>
      </c>
      <c r="K16" s="102"/>
    </row>
    <row r="17" spans="1:13" s="34" customFormat="1" ht="31.5" customHeight="1">
      <c r="A17" s="116" t="s">
        <v>133</v>
      </c>
      <c r="B17" s="124">
        <v>43965</v>
      </c>
      <c r="C17" s="108" t="s">
        <v>141</v>
      </c>
      <c r="D17" s="110">
        <v>44012</v>
      </c>
      <c r="E17" s="108" t="s">
        <v>142</v>
      </c>
      <c r="F17" s="111" t="s">
        <v>35</v>
      </c>
      <c r="G17" s="119">
        <v>4000</v>
      </c>
      <c r="H17" s="119"/>
      <c r="I17" s="119">
        <v>4000</v>
      </c>
      <c r="J17" s="146" t="s">
        <v>143</v>
      </c>
      <c r="K17" s="103"/>
      <c r="L17" s="33"/>
      <c r="M17" s="33"/>
    </row>
    <row r="18" spans="1:11" s="6" customFormat="1" ht="27.75" customHeight="1">
      <c r="A18" s="116" t="s">
        <v>144</v>
      </c>
      <c r="B18" s="124">
        <v>43973</v>
      </c>
      <c r="C18" s="108" t="s">
        <v>145</v>
      </c>
      <c r="D18" s="124">
        <v>44196</v>
      </c>
      <c r="E18" s="108" t="s">
        <v>46</v>
      </c>
      <c r="F18" s="111" t="s">
        <v>35</v>
      </c>
      <c r="G18" s="112">
        <v>1280</v>
      </c>
      <c r="H18" s="112"/>
      <c r="I18" s="112">
        <v>1280</v>
      </c>
      <c r="J18" s="146" t="s">
        <v>146</v>
      </c>
      <c r="K18" s="103"/>
    </row>
    <row r="19" spans="1:11" s="6" customFormat="1" ht="25.5">
      <c r="A19" s="116" t="s">
        <v>147</v>
      </c>
      <c r="B19" s="117">
        <v>43973</v>
      </c>
      <c r="C19" s="116" t="s">
        <v>148</v>
      </c>
      <c r="D19" s="117">
        <v>44196</v>
      </c>
      <c r="E19" s="116" t="s">
        <v>149</v>
      </c>
      <c r="F19" s="111" t="s">
        <v>35</v>
      </c>
      <c r="G19" s="118">
        <v>29220.29</v>
      </c>
      <c r="H19" s="118"/>
      <c r="I19" s="118">
        <v>29220.29</v>
      </c>
      <c r="J19" s="151" t="s">
        <v>150</v>
      </c>
      <c r="K19" s="103"/>
    </row>
    <row r="20" spans="1:11" s="6" customFormat="1" ht="25.5">
      <c r="A20" s="116" t="s">
        <v>151</v>
      </c>
      <c r="B20" s="148">
        <v>43976</v>
      </c>
      <c r="C20" s="121" t="s">
        <v>152</v>
      </c>
      <c r="D20" s="148">
        <v>44196</v>
      </c>
      <c r="E20" s="121" t="s">
        <v>56</v>
      </c>
      <c r="F20" s="111" t="s">
        <v>35</v>
      </c>
      <c r="G20" s="149">
        <v>8800</v>
      </c>
      <c r="H20" s="149"/>
      <c r="I20" s="149">
        <v>8800</v>
      </c>
      <c r="J20" s="146" t="s">
        <v>153</v>
      </c>
      <c r="K20" s="103"/>
    </row>
    <row r="21" spans="1:11" s="6" customFormat="1" ht="12.75" hidden="1">
      <c r="A21" s="116" t="s">
        <v>154</v>
      </c>
      <c r="B21" s="74"/>
      <c r="C21" s="73"/>
      <c r="D21" s="74"/>
      <c r="E21" s="73"/>
      <c r="F21" s="65"/>
      <c r="G21" s="75"/>
      <c r="H21" s="75"/>
      <c r="I21" s="75"/>
      <c r="J21" s="104"/>
      <c r="K21" s="103"/>
    </row>
    <row r="22" spans="1:11" s="6" customFormat="1" ht="24" customHeight="1">
      <c r="A22" s="116" t="s">
        <v>155</v>
      </c>
      <c r="B22" s="150">
        <v>43986</v>
      </c>
      <c r="C22" s="130" t="s">
        <v>156</v>
      </c>
      <c r="D22" s="131">
        <v>44012</v>
      </c>
      <c r="E22" s="130" t="s">
        <v>59</v>
      </c>
      <c r="F22" s="111" t="s">
        <v>35</v>
      </c>
      <c r="G22" s="132">
        <v>8400</v>
      </c>
      <c r="H22" s="132"/>
      <c r="I22" s="132">
        <v>8400</v>
      </c>
      <c r="J22" s="130" t="s">
        <v>90</v>
      </c>
      <c r="K22" s="91"/>
    </row>
    <row r="23" spans="1:11" s="6" customFormat="1" ht="24" customHeight="1">
      <c r="A23" s="116" t="s">
        <v>157</v>
      </c>
      <c r="B23" s="150">
        <v>43998</v>
      </c>
      <c r="C23" s="152" t="s">
        <v>158</v>
      </c>
      <c r="D23" s="150">
        <v>44196</v>
      </c>
      <c r="E23" s="152" t="s">
        <v>159</v>
      </c>
      <c r="F23" s="111" t="s">
        <v>35</v>
      </c>
      <c r="G23" s="153">
        <v>22000</v>
      </c>
      <c r="H23" s="153"/>
      <c r="I23" s="153">
        <v>22000</v>
      </c>
      <c r="J23" s="154" t="s">
        <v>160</v>
      </c>
      <c r="K23" s="91"/>
    </row>
    <row r="24" spans="1:11" s="6" customFormat="1" ht="25.5">
      <c r="A24" s="116" t="s">
        <v>161</v>
      </c>
      <c r="B24" s="150">
        <v>44001</v>
      </c>
      <c r="C24" s="152" t="s">
        <v>162</v>
      </c>
      <c r="D24" s="150">
        <v>44196</v>
      </c>
      <c r="E24" s="152" t="s">
        <v>46</v>
      </c>
      <c r="F24" s="111" t="s">
        <v>35</v>
      </c>
      <c r="G24" s="155">
        <v>4849</v>
      </c>
      <c r="H24" s="155"/>
      <c r="I24" s="155">
        <v>4849</v>
      </c>
      <c r="J24" s="156" t="s">
        <v>62</v>
      </c>
      <c r="K24" s="91"/>
    </row>
    <row r="25" spans="1:10" ht="38.25" customHeight="1">
      <c r="A25" s="10"/>
      <c r="B25" s="11"/>
      <c r="C25" s="10"/>
      <c r="D25" s="11"/>
      <c r="E25" s="10"/>
      <c r="F25" s="66"/>
      <c r="G25" s="12">
        <f>SUM(G2:H24)</f>
        <v>383410.59</v>
      </c>
      <c r="H25" s="12"/>
      <c r="I25" s="12">
        <f>SUM(I2:I24)</f>
        <v>383410.59</v>
      </c>
      <c r="J25" s="10"/>
    </row>
    <row r="26" spans="1:10" ht="34.5" customHeight="1">
      <c r="A26" s="10"/>
      <c r="B26" s="11"/>
      <c r="C26" s="10"/>
      <c r="D26" s="11"/>
      <c r="E26" s="10"/>
      <c r="F26" s="10"/>
      <c r="G26" s="12"/>
      <c r="H26" s="12"/>
      <c r="I26" s="12"/>
      <c r="J26" s="10"/>
    </row>
    <row r="27" spans="1:10" ht="39" customHeight="1">
      <c r="A27" s="10"/>
      <c r="B27" s="11"/>
      <c r="C27" s="10"/>
      <c r="D27" s="11"/>
      <c r="E27" s="10"/>
      <c r="F27" s="10"/>
      <c r="G27" s="12">
        <f>'1 квартал 2020'!G25+'2 квартал 2020 '!G25</f>
        <v>634925.5800000001</v>
      </c>
      <c r="H27" s="12"/>
      <c r="I27" s="12">
        <f>'1 квартал 2020'!I25+'2 квартал 2020 '!I25</f>
        <v>624949.54</v>
      </c>
      <c r="J27" s="10"/>
    </row>
    <row r="28" spans="1:10" ht="31.5" customHeight="1">
      <c r="A28" s="10"/>
      <c r="B28" s="11"/>
      <c r="C28" s="10"/>
      <c r="D28" s="11"/>
      <c r="E28" s="10"/>
      <c r="F28" s="10"/>
      <c r="G28" s="12"/>
      <c r="H28" s="12"/>
      <c r="I28" s="12"/>
      <c r="J28" s="10"/>
    </row>
    <row r="29" spans="1:10" ht="12.75">
      <c r="A29" s="10"/>
      <c r="B29" s="10"/>
      <c r="C29" s="10"/>
      <c r="D29" s="10"/>
      <c r="E29" s="10"/>
      <c r="F29" s="10"/>
      <c r="G29" s="12"/>
      <c r="H29" s="12"/>
      <c r="I29" s="12"/>
      <c r="J29" s="10"/>
    </row>
    <row r="30" spans="1:10" ht="12.75">
      <c r="A30" s="10"/>
      <c r="B30" s="10"/>
      <c r="C30" s="10"/>
      <c r="D30" s="10"/>
      <c r="E30" s="10"/>
      <c r="F30" s="10"/>
      <c r="G30" s="12"/>
      <c r="H30" s="12"/>
      <c r="I30" s="12"/>
      <c r="J30" s="10"/>
    </row>
    <row r="31" spans="1:10" ht="12.75">
      <c r="A31" s="10"/>
      <c r="B31" s="10"/>
      <c r="C31" s="10"/>
      <c r="D31" s="10"/>
      <c r="E31" s="10"/>
      <c r="F31" s="10"/>
      <c r="G31" s="12"/>
      <c r="H31" s="12"/>
      <c r="I31" s="12"/>
      <c r="J31" s="10"/>
    </row>
    <row r="32" spans="1:10" ht="12.75">
      <c r="A32" s="10"/>
      <c r="B32" s="10"/>
      <c r="C32" s="10"/>
      <c r="D32" s="10"/>
      <c r="E32" s="10"/>
      <c r="F32" s="10"/>
      <c r="G32" s="12"/>
      <c r="H32" s="12"/>
      <c r="I32" s="12"/>
      <c r="J32" s="10"/>
    </row>
    <row r="33" spans="1:10" ht="12.75">
      <c r="A33" s="10"/>
      <c r="B33" s="10"/>
      <c r="C33" s="10"/>
      <c r="D33" s="10"/>
      <c r="E33" s="10"/>
      <c r="F33" s="10"/>
      <c r="G33" s="12"/>
      <c r="H33" s="12"/>
      <c r="I33" s="12"/>
      <c r="J33" s="10"/>
    </row>
    <row r="34" spans="1:10" ht="12.75">
      <c r="A34" s="10"/>
      <c r="B34" s="10"/>
      <c r="C34" s="10"/>
      <c r="D34" s="10"/>
      <c r="E34" s="10"/>
      <c r="F34" s="10"/>
      <c r="G34" s="12"/>
      <c r="H34" s="12"/>
      <c r="I34" s="12"/>
      <c r="J34" s="10"/>
    </row>
    <row r="35" spans="1:10" ht="12.75">
      <c r="A35" s="7"/>
      <c r="B35" s="7"/>
      <c r="C35" s="7"/>
      <c r="D35" s="7"/>
      <c r="E35" s="7"/>
      <c r="F35" s="7"/>
      <c r="J35" s="7"/>
    </row>
    <row r="36" spans="1:10" ht="12.75">
      <c r="A36" s="7"/>
      <c r="B36" s="7"/>
      <c r="C36" s="7"/>
      <c r="D36" s="7"/>
      <c r="E36" s="7"/>
      <c r="F36" s="7"/>
      <c r="J36" s="7"/>
    </row>
    <row r="37" spans="1:10" ht="12.75">
      <c r="A37" s="7"/>
      <c r="B37" s="7"/>
      <c r="C37" s="7"/>
      <c r="D37" s="7"/>
      <c r="E37" s="7"/>
      <c r="F37" s="7"/>
      <c r="J37" s="7"/>
    </row>
    <row r="38" spans="1:10" ht="12.75">
      <c r="A38" s="7"/>
      <c r="B38" s="7"/>
      <c r="C38" s="7"/>
      <c r="D38" s="7"/>
      <c r="E38" s="7"/>
      <c r="F38" s="7"/>
      <c r="J38" s="7"/>
    </row>
    <row r="39" spans="1:10" ht="12.75">
      <c r="A39" s="8"/>
      <c r="B39" s="8"/>
      <c r="C39" s="8"/>
      <c r="D39" s="8"/>
      <c r="E39" s="8"/>
      <c r="F39" s="8"/>
      <c r="J39" s="8"/>
    </row>
    <row r="40" spans="1:10" ht="12.75">
      <c r="A40" s="8"/>
      <c r="B40" s="8"/>
      <c r="C40" s="8"/>
      <c r="D40" s="8"/>
      <c r="E40" s="8"/>
      <c r="F40" s="8"/>
      <c r="J40" s="8"/>
    </row>
    <row r="41" spans="1:10" ht="12.75">
      <c r="A41" s="8"/>
      <c r="B41" s="8"/>
      <c r="C41" s="8"/>
      <c r="D41" s="8"/>
      <c r="E41" s="8"/>
      <c r="F41" s="8"/>
      <c r="J41" s="8"/>
    </row>
    <row r="42" spans="1:10" ht="12.75">
      <c r="A42" s="8"/>
      <c r="B42" s="8"/>
      <c r="C42" s="8"/>
      <c r="D42" s="8"/>
      <c r="E42" s="8"/>
      <c r="F42" s="8"/>
      <c r="J42" s="8"/>
    </row>
    <row r="43" spans="1:10" ht="12.75">
      <c r="A43" s="8"/>
      <c r="B43" s="8"/>
      <c r="C43" s="8"/>
      <c r="D43" s="8"/>
      <c r="E43" s="8"/>
      <c r="F43" s="8"/>
      <c r="J43" s="8"/>
    </row>
    <row r="44" spans="1:10" ht="12.75">
      <c r="A44" s="8"/>
      <c r="B44" s="8"/>
      <c r="C44" s="8"/>
      <c r="D44" s="8"/>
      <c r="E44" s="8"/>
      <c r="F44" s="8"/>
      <c r="J44" s="8"/>
    </row>
    <row r="45" spans="1:10" ht="12.75">
      <c r="A45" s="8"/>
      <c r="B45" s="8"/>
      <c r="C45" s="8"/>
      <c r="D45" s="8"/>
      <c r="E45" s="8"/>
      <c r="F45" s="8"/>
      <c r="J45" s="8"/>
    </row>
    <row r="46" spans="1:10" ht="12.75">
      <c r="A46" s="8"/>
      <c r="B46" s="8"/>
      <c r="C46" s="8"/>
      <c r="D46" s="8"/>
      <c r="E46" s="8"/>
      <c r="F46" s="8"/>
      <c r="J46" s="8"/>
    </row>
    <row r="47" spans="1:10" ht="12.75">
      <c r="A47" s="8"/>
      <c r="B47" s="8"/>
      <c r="C47" s="8"/>
      <c r="D47" s="8"/>
      <c r="E47" s="8"/>
      <c r="F47" s="8"/>
      <c r="J47" s="8"/>
    </row>
    <row r="48" spans="1:10" ht="12.75">
      <c r="A48" s="8"/>
      <c r="B48" s="8"/>
      <c r="C48" s="8"/>
      <c r="D48" s="8"/>
      <c r="E48" s="8"/>
      <c r="F48" s="8"/>
      <c r="J48" s="8"/>
    </row>
    <row r="49" spans="1:10" ht="12.75">
      <c r="A49" s="8"/>
      <c r="B49" s="8"/>
      <c r="C49" s="8"/>
      <c r="D49" s="8"/>
      <c r="E49" s="8"/>
      <c r="F49" s="8"/>
      <c r="J49" s="8"/>
    </row>
  </sheetData>
  <sheetProtection selectLockedCells="1" selectUnlockedCells="1"/>
  <printOptions/>
  <pageMargins left="0.24027777777777778" right="0.2" top="0.2" bottom="0.22986111111111113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3">
      <selection activeCell="A22" sqref="A22:J22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13.00390625" style="0" customWidth="1"/>
    <col min="4" max="4" width="9.25390625" style="0" customWidth="1"/>
    <col min="5" max="5" width="18.75390625" style="0" customWidth="1"/>
    <col min="6" max="6" width="20.875" style="0" customWidth="1"/>
    <col min="7" max="7" width="10.875" style="0" customWidth="1"/>
    <col min="8" max="8" width="0" style="0" hidden="1" customWidth="1"/>
    <col min="9" max="9" width="11.375" style="0" customWidth="1"/>
    <col min="10" max="10" width="45.125" style="0" customWidth="1"/>
  </cols>
  <sheetData>
    <row r="1" spans="1:10" ht="42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4" t="s">
        <v>6</v>
      </c>
      <c r="H1" s="4" t="s">
        <v>7</v>
      </c>
      <c r="I1" s="4" t="s">
        <v>8</v>
      </c>
      <c r="J1" s="9" t="s">
        <v>9</v>
      </c>
    </row>
    <row r="2" spans="1:15" s="20" customFormat="1" ht="45" customHeight="1">
      <c r="A2" s="157" t="s">
        <v>163</v>
      </c>
      <c r="B2" s="115">
        <v>44018</v>
      </c>
      <c r="C2" s="116" t="s">
        <v>174</v>
      </c>
      <c r="D2" s="117">
        <v>44196</v>
      </c>
      <c r="E2" s="116" t="s">
        <v>175</v>
      </c>
      <c r="F2" s="158" t="s">
        <v>176</v>
      </c>
      <c r="G2" s="118">
        <v>2452.2</v>
      </c>
      <c r="H2" s="118"/>
      <c r="I2" s="118">
        <v>2452.2</v>
      </c>
      <c r="J2" s="118" t="s">
        <v>177</v>
      </c>
      <c r="K2" s="36"/>
      <c r="L2" s="36"/>
      <c r="M2" s="36"/>
      <c r="N2" s="36"/>
      <c r="O2" s="36"/>
    </row>
    <row r="3" spans="1:15" s="5" customFormat="1" ht="25.5">
      <c r="A3" s="157" t="s">
        <v>164</v>
      </c>
      <c r="B3" s="159">
        <v>44018</v>
      </c>
      <c r="C3" s="133" t="s">
        <v>178</v>
      </c>
      <c r="D3" s="160">
        <v>44043</v>
      </c>
      <c r="E3" s="133" t="s">
        <v>59</v>
      </c>
      <c r="F3" s="111" t="s">
        <v>35</v>
      </c>
      <c r="G3" s="155">
        <v>8500</v>
      </c>
      <c r="H3" s="155"/>
      <c r="I3" s="155">
        <v>8500</v>
      </c>
      <c r="J3" s="133" t="s">
        <v>90</v>
      </c>
      <c r="K3" s="36"/>
      <c r="L3" s="36"/>
      <c r="M3" s="36"/>
      <c r="N3" s="36"/>
      <c r="O3" s="36"/>
    </row>
    <row r="4" spans="1:15" s="5" customFormat="1" ht="25.5">
      <c r="A4" s="157" t="s">
        <v>165</v>
      </c>
      <c r="B4" s="159">
        <v>44018</v>
      </c>
      <c r="C4" s="157" t="s">
        <v>179</v>
      </c>
      <c r="D4" s="159">
        <v>44196</v>
      </c>
      <c r="E4" s="152" t="s">
        <v>180</v>
      </c>
      <c r="F4" s="111" t="s">
        <v>35</v>
      </c>
      <c r="G4" s="118">
        <v>10209.01</v>
      </c>
      <c r="H4" s="118"/>
      <c r="I4" s="118">
        <v>10209.01</v>
      </c>
      <c r="J4" s="161" t="s">
        <v>140</v>
      </c>
      <c r="K4" s="36"/>
      <c r="L4" s="36"/>
      <c r="M4" s="36"/>
      <c r="N4" s="36"/>
      <c r="O4" s="36"/>
    </row>
    <row r="5" spans="1:15" s="5" customFormat="1" ht="55.5" customHeight="1">
      <c r="A5" s="157" t="s">
        <v>166</v>
      </c>
      <c r="B5" s="110">
        <v>44025</v>
      </c>
      <c r="C5" s="108" t="s">
        <v>181</v>
      </c>
      <c r="D5" s="110">
        <v>44196</v>
      </c>
      <c r="E5" s="108" t="s">
        <v>124</v>
      </c>
      <c r="F5" s="111" t="s">
        <v>35</v>
      </c>
      <c r="G5" s="112">
        <v>112999.17</v>
      </c>
      <c r="H5" s="112"/>
      <c r="I5" s="112">
        <v>112999.17</v>
      </c>
      <c r="J5" s="108" t="s">
        <v>121</v>
      </c>
      <c r="K5" s="36"/>
      <c r="L5" s="36"/>
      <c r="M5" s="36"/>
      <c r="N5" s="36"/>
      <c r="O5" s="36"/>
    </row>
    <row r="6" spans="1:15" s="5" customFormat="1" ht="25.5">
      <c r="A6" s="157" t="s">
        <v>167</v>
      </c>
      <c r="B6" s="159">
        <v>44033</v>
      </c>
      <c r="C6" s="157" t="s">
        <v>182</v>
      </c>
      <c r="D6" s="159">
        <v>44196</v>
      </c>
      <c r="E6" s="157" t="s">
        <v>183</v>
      </c>
      <c r="F6" s="111" t="s">
        <v>35</v>
      </c>
      <c r="G6" s="162">
        <v>2068.98</v>
      </c>
      <c r="H6" s="162"/>
      <c r="I6" s="162">
        <v>2068.98</v>
      </c>
      <c r="J6" s="165" t="s">
        <v>184</v>
      </c>
      <c r="K6" s="36"/>
      <c r="L6" s="36"/>
      <c r="M6" s="36"/>
      <c r="N6" s="36"/>
      <c r="O6" s="36"/>
    </row>
    <row r="7" spans="1:15" s="5" customFormat="1" ht="25.5">
      <c r="A7" s="157" t="s">
        <v>168</v>
      </c>
      <c r="B7" s="159">
        <v>44043</v>
      </c>
      <c r="C7" s="157" t="s">
        <v>185</v>
      </c>
      <c r="D7" s="159">
        <v>44196</v>
      </c>
      <c r="E7" s="152" t="s">
        <v>186</v>
      </c>
      <c r="F7" s="111" t="s">
        <v>35</v>
      </c>
      <c r="G7" s="153">
        <v>2500</v>
      </c>
      <c r="H7" s="153"/>
      <c r="I7" s="153">
        <v>2500</v>
      </c>
      <c r="J7" s="157" t="s">
        <v>187</v>
      </c>
      <c r="K7" s="36"/>
      <c r="L7" s="36"/>
      <c r="M7" s="36"/>
      <c r="N7" s="36"/>
      <c r="O7" s="36"/>
    </row>
    <row r="8" spans="1:15" s="5" customFormat="1" ht="24.75" customHeight="1">
      <c r="A8" s="157" t="s">
        <v>169</v>
      </c>
      <c r="B8" s="159">
        <v>44049</v>
      </c>
      <c r="C8" s="133" t="s">
        <v>188</v>
      </c>
      <c r="D8" s="160">
        <v>44074</v>
      </c>
      <c r="E8" s="133" t="s">
        <v>59</v>
      </c>
      <c r="F8" s="111" t="s">
        <v>35</v>
      </c>
      <c r="G8" s="155">
        <v>8500</v>
      </c>
      <c r="H8" s="155"/>
      <c r="I8" s="155">
        <v>8500</v>
      </c>
      <c r="J8" s="133" t="s">
        <v>90</v>
      </c>
      <c r="K8" s="36"/>
      <c r="L8" s="36"/>
      <c r="M8" s="36"/>
      <c r="N8" s="36"/>
      <c r="O8" s="36"/>
    </row>
    <row r="9" spans="1:15" s="5" customFormat="1" ht="49.5" customHeight="1">
      <c r="A9" s="157" t="s">
        <v>170</v>
      </c>
      <c r="B9" s="115">
        <v>44053</v>
      </c>
      <c r="C9" s="116" t="s">
        <v>189</v>
      </c>
      <c r="D9" s="117">
        <v>44196</v>
      </c>
      <c r="E9" s="116" t="s">
        <v>190</v>
      </c>
      <c r="F9" s="111" t="s">
        <v>35</v>
      </c>
      <c r="G9" s="118">
        <v>17934.56</v>
      </c>
      <c r="H9" s="118"/>
      <c r="I9" s="118">
        <v>17934.56</v>
      </c>
      <c r="J9" s="118" t="s">
        <v>191</v>
      </c>
      <c r="K9" s="36"/>
      <c r="L9" s="36"/>
      <c r="M9" s="36"/>
      <c r="N9" s="36"/>
      <c r="O9" s="36"/>
    </row>
    <row r="10" spans="1:15" ht="33" customHeight="1">
      <c r="A10" s="157" t="s">
        <v>171</v>
      </c>
      <c r="B10" s="159">
        <v>44053</v>
      </c>
      <c r="C10" s="159" t="s">
        <v>192</v>
      </c>
      <c r="D10" s="159">
        <v>44104</v>
      </c>
      <c r="E10" s="157" t="s">
        <v>193</v>
      </c>
      <c r="F10" s="111" t="s">
        <v>35</v>
      </c>
      <c r="G10" s="162">
        <v>10209</v>
      </c>
      <c r="H10" s="163"/>
      <c r="I10" s="164">
        <v>10209</v>
      </c>
      <c r="J10" s="161" t="s">
        <v>140</v>
      </c>
      <c r="K10" s="37"/>
      <c r="L10" s="37"/>
      <c r="M10" s="37"/>
      <c r="N10" s="37"/>
      <c r="O10" s="37"/>
    </row>
    <row r="11" spans="1:15" s="5" customFormat="1" ht="25.5">
      <c r="A11" s="169" t="s">
        <v>172</v>
      </c>
      <c r="B11" s="170">
        <v>44063</v>
      </c>
      <c r="C11" s="169" t="s">
        <v>194</v>
      </c>
      <c r="D11" s="170">
        <v>44196</v>
      </c>
      <c r="E11" s="169" t="s">
        <v>64</v>
      </c>
      <c r="F11" s="158" t="s">
        <v>35</v>
      </c>
      <c r="G11" s="171">
        <v>3809.64</v>
      </c>
      <c r="H11" s="171"/>
      <c r="I11" s="171">
        <v>3809.64</v>
      </c>
      <c r="J11" s="169" t="s">
        <v>184</v>
      </c>
      <c r="K11" s="36"/>
      <c r="L11" s="36"/>
      <c r="M11" s="36"/>
      <c r="N11" s="36"/>
      <c r="O11" s="36"/>
    </row>
    <row r="12" spans="1:15" s="5" customFormat="1" ht="25.5">
      <c r="A12" s="169" t="s">
        <v>173</v>
      </c>
      <c r="B12" s="150">
        <v>44068</v>
      </c>
      <c r="C12" s="152" t="s">
        <v>202</v>
      </c>
      <c r="D12" s="150">
        <v>44196</v>
      </c>
      <c r="E12" s="152" t="s">
        <v>64</v>
      </c>
      <c r="F12" s="158" t="s">
        <v>35</v>
      </c>
      <c r="G12" s="167">
        <v>1070.6</v>
      </c>
      <c r="H12" s="167"/>
      <c r="I12" s="167">
        <v>1070.6</v>
      </c>
      <c r="J12" s="152" t="s">
        <v>184</v>
      </c>
      <c r="K12" s="36"/>
      <c r="L12" s="36"/>
      <c r="M12" s="36"/>
      <c r="N12" s="36"/>
      <c r="O12" s="36"/>
    </row>
    <row r="13" spans="1:15" s="5" customFormat="1" ht="25.5">
      <c r="A13" s="169" t="s">
        <v>195</v>
      </c>
      <c r="B13" s="150">
        <v>44068</v>
      </c>
      <c r="C13" s="152" t="s">
        <v>203</v>
      </c>
      <c r="D13" s="150">
        <v>44196</v>
      </c>
      <c r="E13" s="152" t="s">
        <v>64</v>
      </c>
      <c r="F13" s="158" t="s">
        <v>35</v>
      </c>
      <c r="G13" s="167">
        <v>180.2</v>
      </c>
      <c r="H13" s="167"/>
      <c r="I13" s="167">
        <v>180.2</v>
      </c>
      <c r="J13" s="152" t="s">
        <v>184</v>
      </c>
      <c r="K13" s="36"/>
      <c r="L13" s="36"/>
      <c r="M13" s="36"/>
      <c r="N13" s="36"/>
      <c r="O13" s="36"/>
    </row>
    <row r="14" spans="1:15" s="5" customFormat="1" ht="25.5">
      <c r="A14" s="169" t="s">
        <v>196</v>
      </c>
      <c r="B14" s="150">
        <v>44081</v>
      </c>
      <c r="C14" s="152" t="s">
        <v>204</v>
      </c>
      <c r="D14" s="150">
        <v>44104</v>
      </c>
      <c r="E14" s="152" t="s">
        <v>59</v>
      </c>
      <c r="F14" s="158" t="s">
        <v>35</v>
      </c>
      <c r="G14" s="167">
        <v>8600</v>
      </c>
      <c r="H14" s="167"/>
      <c r="I14" s="167">
        <v>8600</v>
      </c>
      <c r="J14" s="168" t="s">
        <v>90</v>
      </c>
      <c r="K14" s="36"/>
      <c r="L14" s="36"/>
      <c r="M14" s="36"/>
      <c r="N14" s="36"/>
      <c r="O14" s="36"/>
    </row>
    <row r="15" spans="1:15" s="5" customFormat="1" ht="25.5">
      <c r="A15" s="169" t="s">
        <v>197</v>
      </c>
      <c r="B15" s="150">
        <v>44082</v>
      </c>
      <c r="C15" s="152" t="s">
        <v>205</v>
      </c>
      <c r="D15" s="150">
        <v>44196</v>
      </c>
      <c r="E15" s="152" t="s">
        <v>193</v>
      </c>
      <c r="F15" s="158" t="s">
        <v>35</v>
      </c>
      <c r="G15" s="167">
        <v>7304.44</v>
      </c>
      <c r="H15" s="167"/>
      <c r="I15" s="167">
        <v>7304.44</v>
      </c>
      <c r="J15" s="152" t="s">
        <v>206</v>
      </c>
      <c r="K15" s="36"/>
      <c r="L15" s="36"/>
      <c r="M15" s="36"/>
      <c r="N15" s="36"/>
      <c r="O15" s="36"/>
    </row>
    <row r="16" spans="1:15" s="5" customFormat="1" ht="25.5">
      <c r="A16" s="169" t="s">
        <v>198</v>
      </c>
      <c r="B16" s="172">
        <v>44083</v>
      </c>
      <c r="C16" s="173" t="s">
        <v>207</v>
      </c>
      <c r="D16" s="172">
        <v>44196</v>
      </c>
      <c r="E16" s="173" t="s">
        <v>208</v>
      </c>
      <c r="F16" s="158" t="s">
        <v>35</v>
      </c>
      <c r="G16" s="174">
        <v>2560</v>
      </c>
      <c r="H16" s="174"/>
      <c r="I16" s="174">
        <v>2560</v>
      </c>
      <c r="J16" s="173" t="s">
        <v>146</v>
      </c>
      <c r="K16" s="36"/>
      <c r="L16" s="36"/>
      <c r="M16" s="36"/>
      <c r="N16" s="36"/>
      <c r="O16" s="36"/>
    </row>
    <row r="17" spans="1:15" s="5" customFormat="1" ht="25.5">
      <c r="A17" s="169" t="s">
        <v>199</v>
      </c>
      <c r="B17" s="150">
        <v>44083</v>
      </c>
      <c r="C17" s="152" t="s">
        <v>209</v>
      </c>
      <c r="D17" s="150">
        <v>44196</v>
      </c>
      <c r="E17" s="152" t="s">
        <v>210</v>
      </c>
      <c r="F17" s="158" t="s">
        <v>35</v>
      </c>
      <c r="G17" s="167">
        <v>10229.01</v>
      </c>
      <c r="H17" s="167"/>
      <c r="I17" s="167">
        <v>10229.01</v>
      </c>
      <c r="J17" s="152" t="s">
        <v>140</v>
      </c>
      <c r="K17" s="36"/>
      <c r="L17" s="36"/>
      <c r="M17" s="36"/>
      <c r="N17" s="36"/>
      <c r="O17" s="36"/>
    </row>
    <row r="18" spans="1:15" s="5" customFormat="1" ht="25.5">
      <c r="A18" s="169" t="s">
        <v>200</v>
      </c>
      <c r="B18" s="150">
        <v>44083</v>
      </c>
      <c r="C18" s="152" t="s">
        <v>211</v>
      </c>
      <c r="D18" s="150">
        <v>44196</v>
      </c>
      <c r="E18" s="152" t="s">
        <v>212</v>
      </c>
      <c r="F18" s="158" t="s">
        <v>35</v>
      </c>
      <c r="G18" s="167">
        <v>14610.15</v>
      </c>
      <c r="H18" s="167"/>
      <c r="I18" s="167">
        <v>14610.15</v>
      </c>
      <c r="J18" s="152" t="s">
        <v>213</v>
      </c>
      <c r="K18" s="36"/>
      <c r="L18" s="36"/>
      <c r="M18" s="36"/>
      <c r="N18" s="36"/>
      <c r="O18" s="36"/>
    </row>
    <row r="19" spans="1:15" s="5" customFormat="1" ht="25.5">
      <c r="A19" s="169" t="s">
        <v>201</v>
      </c>
      <c r="B19" s="172">
        <v>44089</v>
      </c>
      <c r="C19" s="173" t="s">
        <v>214</v>
      </c>
      <c r="D19" s="172">
        <v>44196</v>
      </c>
      <c r="E19" s="173" t="s">
        <v>208</v>
      </c>
      <c r="F19" s="158" t="s">
        <v>35</v>
      </c>
      <c r="G19" s="174">
        <v>1280</v>
      </c>
      <c r="H19" s="174"/>
      <c r="I19" s="174">
        <v>1280</v>
      </c>
      <c r="J19" s="173" t="s">
        <v>146</v>
      </c>
      <c r="K19" s="36"/>
      <c r="L19" s="36"/>
      <c r="M19" s="36"/>
      <c r="N19" s="36"/>
      <c r="O19" s="36"/>
    </row>
    <row r="20" spans="1:15" s="5" customFormat="1" ht="25.5">
      <c r="A20" s="169" t="s">
        <v>215</v>
      </c>
      <c r="B20" s="172">
        <v>44090</v>
      </c>
      <c r="C20" s="173" t="s">
        <v>216</v>
      </c>
      <c r="D20" s="172">
        <v>44196</v>
      </c>
      <c r="E20" s="173" t="s">
        <v>208</v>
      </c>
      <c r="F20" s="158" t="s">
        <v>35</v>
      </c>
      <c r="G20" s="174">
        <v>9872</v>
      </c>
      <c r="H20" s="174"/>
      <c r="I20" s="174">
        <v>9872</v>
      </c>
      <c r="J20" s="173" t="s">
        <v>146</v>
      </c>
      <c r="K20" s="36"/>
      <c r="L20" s="36"/>
      <c r="M20" s="36"/>
      <c r="N20" s="36"/>
      <c r="O20" s="36"/>
    </row>
    <row r="21" spans="1:15" s="5" customFormat="1" ht="25.5">
      <c r="A21" s="169" t="s">
        <v>217</v>
      </c>
      <c r="B21" s="172">
        <v>44091</v>
      </c>
      <c r="C21" s="173" t="s">
        <v>218</v>
      </c>
      <c r="D21" s="172">
        <v>44196</v>
      </c>
      <c r="E21" s="173" t="s">
        <v>219</v>
      </c>
      <c r="F21" s="158" t="s">
        <v>35</v>
      </c>
      <c r="G21" s="174">
        <v>119594.88</v>
      </c>
      <c r="H21" s="174"/>
      <c r="I21" s="174">
        <v>119594.88</v>
      </c>
      <c r="J21" s="173" t="s">
        <v>121</v>
      </c>
      <c r="K21" s="36"/>
      <c r="L21" s="36"/>
      <c r="M21" s="36"/>
      <c r="N21" s="36"/>
      <c r="O21" s="36"/>
    </row>
    <row r="22" spans="1:15" s="5" customFormat="1" ht="25.5">
      <c r="A22" s="169" t="s">
        <v>220</v>
      </c>
      <c r="B22" s="178">
        <v>44091</v>
      </c>
      <c r="C22" s="179" t="s">
        <v>222</v>
      </c>
      <c r="D22" s="178">
        <v>44196</v>
      </c>
      <c r="E22" s="179" t="s">
        <v>64</v>
      </c>
      <c r="F22" s="158" t="s">
        <v>35</v>
      </c>
      <c r="G22" s="180">
        <v>5008.5</v>
      </c>
      <c r="H22" s="180"/>
      <c r="I22" s="180">
        <v>5008.5</v>
      </c>
      <c r="J22" s="179" t="s">
        <v>184</v>
      </c>
      <c r="K22" s="36"/>
      <c r="L22" s="36"/>
      <c r="M22" s="36"/>
      <c r="N22" s="36"/>
      <c r="O22" s="36"/>
    </row>
    <row r="23" spans="1:15" s="5" customFormat="1" ht="25.5">
      <c r="A23" s="152" t="s">
        <v>221</v>
      </c>
      <c r="B23" s="150">
        <v>44096</v>
      </c>
      <c r="C23" s="152" t="s">
        <v>223</v>
      </c>
      <c r="D23" s="150">
        <v>44196</v>
      </c>
      <c r="E23" s="152" t="s">
        <v>224</v>
      </c>
      <c r="F23" s="176" t="s">
        <v>35</v>
      </c>
      <c r="G23" s="167">
        <v>2922.03</v>
      </c>
      <c r="H23" s="167"/>
      <c r="I23" s="167">
        <v>2922.03</v>
      </c>
      <c r="J23" s="152" t="s">
        <v>225</v>
      </c>
      <c r="K23" s="36"/>
      <c r="L23" s="36"/>
      <c r="M23" s="36"/>
      <c r="N23" s="36"/>
      <c r="O23" s="36"/>
    </row>
    <row r="24" spans="1:13" ht="12.75">
      <c r="A24" s="17"/>
      <c r="B24" s="17"/>
      <c r="C24" s="17"/>
      <c r="D24" s="17"/>
      <c r="E24" s="17"/>
      <c r="F24" s="17"/>
      <c r="G24" s="175">
        <f>SUM(G2:H23)</f>
        <v>362414.3700000001</v>
      </c>
      <c r="H24" s="17"/>
      <c r="I24" s="175">
        <f>SUM(I2:I23)</f>
        <v>362414.3700000001</v>
      </c>
      <c r="J24" s="17"/>
      <c r="K24" s="16"/>
      <c r="L24" s="16"/>
      <c r="M24" s="16"/>
    </row>
    <row r="25" spans="1:13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6"/>
      <c r="L25" s="16"/>
      <c r="M25" s="16"/>
    </row>
    <row r="26" spans="1:13" ht="12.75">
      <c r="A26" s="17"/>
      <c r="B26" s="17"/>
      <c r="C26" s="17"/>
      <c r="D26" s="17"/>
      <c r="E26" s="17"/>
      <c r="F26" s="17"/>
      <c r="G26" s="175">
        <f>'2 квартал 2020 '!G27+'3 квартал 2020'!G24</f>
        <v>997339.9500000002</v>
      </c>
      <c r="H26" s="17"/>
      <c r="I26" s="175">
        <f>'2 квартал 2020 '!I27+'3 квартал 2020'!I24</f>
        <v>987363.9100000001</v>
      </c>
      <c r="J26" s="17"/>
      <c r="K26" s="16"/>
      <c r="L26" s="16"/>
      <c r="M26" s="16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6"/>
      <c r="L27" s="16"/>
      <c r="M27" s="16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6"/>
      <c r="L28" s="16"/>
      <c r="M28" s="16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6"/>
      <c r="L29" s="16"/>
      <c r="M29" s="16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6"/>
      <c r="L30" s="16"/>
      <c r="M30" s="16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6"/>
      <c r="L31" s="16"/>
      <c r="M31" s="16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6"/>
      <c r="L32" s="16"/>
      <c r="M32" s="16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6"/>
      <c r="L33" s="16"/>
      <c r="M33" s="16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6"/>
      <c r="L34" s="16"/>
      <c r="M34" s="16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6"/>
      <c r="L35" s="16"/>
      <c r="M35" s="16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6"/>
      <c r="L36" s="16"/>
      <c r="M36" s="16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6"/>
      <c r="L37" s="16"/>
      <c r="M37" s="16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6"/>
      <c r="L38" s="16"/>
      <c r="M38" s="16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6"/>
      <c r="L39" s="16"/>
      <c r="M39" s="16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6"/>
      <c r="L40" s="16"/>
      <c r="M40" s="16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6"/>
      <c r="L41" s="16"/>
      <c r="M41" s="16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6"/>
      <c r="L42" s="16"/>
      <c r="M42" s="16"/>
    </row>
    <row r="43" spans="1:13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6"/>
      <c r="L43" s="16"/>
      <c r="M43" s="16"/>
    </row>
    <row r="44" spans="1:13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6"/>
      <c r="L44" s="16"/>
      <c r="M44" s="16"/>
    </row>
    <row r="45" spans="1:13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6"/>
      <c r="L45" s="16"/>
      <c r="M45" s="16"/>
    </row>
    <row r="46" spans="1:13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6"/>
      <c r="L46" s="16"/>
      <c r="M46" s="16"/>
    </row>
    <row r="47" spans="1:13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6"/>
      <c r="L47" s="16"/>
      <c r="M47" s="16"/>
    </row>
    <row r="48" spans="1:13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6"/>
      <c r="L48" s="16"/>
      <c r="M48" s="16"/>
    </row>
    <row r="49" spans="1:13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6"/>
      <c r="L49" s="16"/>
      <c r="M49" s="16"/>
    </row>
    <row r="50" spans="1:13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6"/>
      <c r="L50" s="16"/>
      <c r="M50" s="16"/>
    </row>
    <row r="51" spans="1:13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6"/>
      <c r="L51" s="16"/>
      <c r="M51" s="16"/>
    </row>
    <row r="52" spans="1:13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6"/>
      <c r="L52" s="16"/>
      <c r="M52" s="16"/>
    </row>
    <row r="53" spans="1:13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6"/>
      <c r="L53" s="16"/>
      <c r="M53" s="16"/>
    </row>
    <row r="54" spans="1:13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6"/>
      <c r="L54" s="16"/>
      <c r="M54" s="16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2.75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2.75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</sheetData>
  <sheetProtection selectLockedCells="1" selectUnlockedCells="1"/>
  <printOptions/>
  <pageMargins left="0.24027777777777778" right="0.15972222222222224" top="0.2" bottom="0.2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9"/>
  <sheetViews>
    <sheetView tabSelected="1" zoomScalePageLayoutView="0" workbookViewId="0" topLeftCell="A7">
      <selection activeCell="A10" sqref="A10:I10"/>
    </sheetView>
  </sheetViews>
  <sheetFormatPr defaultColWidth="9.00390625" defaultRowHeight="12.75"/>
  <cols>
    <col min="1" max="1" width="7.00390625" style="0" customWidth="1"/>
    <col min="2" max="2" width="14.125" style="0" customWidth="1"/>
    <col min="3" max="3" width="17.25390625" style="0" customWidth="1"/>
    <col min="4" max="4" width="9.875" style="0" customWidth="1"/>
    <col min="5" max="5" width="20.375" style="0" customWidth="1"/>
    <col min="6" max="6" width="20.125" style="0" customWidth="1"/>
    <col min="7" max="7" width="12.625" style="25" customWidth="1"/>
    <col min="8" max="8" width="17.625" style="25" customWidth="1"/>
    <col min="9" max="9" width="34.875" style="0" customWidth="1"/>
    <col min="10" max="61" width="9.125" style="6" customWidth="1"/>
  </cols>
  <sheetData>
    <row r="1" spans="1:9" ht="47.2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23" t="s">
        <v>6</v>
      </c>
      <c r="H1" s="23" t="s">
        <v>8</v>
      </c>
      <c r="I1" s="14" t="s">
        <v>9</v>
      </c>
    </row>
    <row r="2" spans="1:61" s="15" customFormat="1" ht="60.75" customHeight="1">
      <c r="A2" s="108" t="s">
        <v>226</v>
      </c>
      <c r="B2" s="124">
        <v>44117</v>
      </c>
      <c r="C2" s="108" t="s">
        <v>243</v>
      </c>
      <c r="D2" s="172">
        <v>44135</v>
      </c>
      <c r="E2" s="108" t="s">
        <v>244</v>
      </c>
      <c r="F2" s="158" t="s">
        <v>35</v>
      </c>
      <c r="G2" s="112">
        <v>8600</v>
      </c>
      <c r="H2" s="112">
        <v>8600</v>
      </c>
      <c r="I2" s="177" t="s">
        <v>245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s="5" customFormat="1" ht="27.75" customHeight="1">
      <c r="A3" s="108" t="s">
        <v>227</v>
      </c>
      <c r="B3" s="124">
        <v>44124</v>
      </c>
      <c r="C3" s="108" t="s">
        <v>246</v>
      </c>
      <c r="D3" s="172">
        <v>44196</v>
      </c>
      <c r="E3" s="108" t="s">
        <v>46</v>
      </c>
      <c r="F3" s="158" t="s">
        <v>35</v>
      </c>
      <c r="G3" s="119">
        <v>1280</v>
      </c>
      <c r="H3" s="119">
        <v>1280</v>
      </c>
      <c r="I3" s="108" t="s">
        <v>247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5" customFormat="1" ht="27.75" customHeight="1">
      <c r="A4" s="39" t="s">
        <v>228</v>
      </c>
      <c r="B4" s="43">
        <v>44130</v>
      </c>
      <c r="C4" s="39" t="s">
        <v>248</v>
      </c>
      <c r="D4" s="166">
        <v>44196</v>
      </c>
      <c r="E4" s="39" t="s">
        <v>76</v>
      </c>
      <c r="F4" s="65" t="s">
        <v>35</v>
      </c>
      <c r="G4" s="41">
        <v>10113.84</v>
      </c>
      <c r="H4" s="41">
        <f>1056.76+300.83</f>
        <v>1357.59</v>
      </c>
      <c r="I4" s="46" t="s">
        <v>77</v>
      </c>
      <c r="J4" s="3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</row>
    <row r="5" spans="1:61" s="5" customFormat="1" ht="42" customHeight="1">
      <c r="A5" s="108" t="s">
        <v>229</v>
      </c>
      <c r="B5" s="124">
        <v>44132</v>
      </c>
      <c r="C5" s="108" t="s">
        <v>249</v>
      </c>
      <c r="D5" s="172">
        <v>44196</v>
      </c>
      <c r="E5" s="108" t="s">
        <v>250</v>
      </c>
      <c r="F5" s="158" t="s">
        <v>35</v>
      </c>
      <c r="G5" s="119">
        <v>1272</v>
      </c>
      <c r="H5" s="119">
        <v>1272</v>
      </c>
      <c r="I5" s="108" t="s">
        <v>251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s="5" customFormat="1" ht="42.75" customHeight="1">
      <c r="A6" s="108" t="s">
        <v>230</v>
      </c>
      <c r="B6" s="124">
        <v>44144</v>
      </c>
      <c r="C6" s="108" t="s">
        <v>253</v>
      </c>
      <c r="D6" s="172">
        <v>44196</v>
      </c>
      <c r="E6" s="108" t="s">
        <v>254</v>
      </c>
      <c r="F6" s="158" t="s">
        <v>35</v>
      </c>
      <c r="G6" s="119">
        <v>4170</v>
      </c>
      <c r="H6" s="119">
        <v>4170</v>
      </c>
      <c r="I6" s="165" t="s">
        <v>255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</row>
    <row r="7" spans="1:61" s="5" customFormat="1" ht="57" customHeight="1">
      <c r="A7" s="108" t="s">
        <v>231</v>
      </c>
      <c r="B7" s="124">
        <v>44144</v>
      </c>
      <c r="C7" s="152" t="s">
        <v>256</v>
      </c>
      <c r="D7" s="172">
        <v>44196</v>
      </c>
      <c r="E7" s="152" t="s">
        <v>257</v>
      </c>
      <c r="F7" s="158" t="s">
        <v>35</v>
      </c>
      <c r="G7" s="153">
        <v>1280</v>
      </c>
      <c r="H7" s="153">
        <v>1280</v>
      </c>
      <c r="I7" s="157" t="s">
        <v>247</v>
      </c>
      <c r="J7" s="3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s="5" customFormat="1" ht="77.25" customHeight="1">
      <c r="A8" s="39" t="s">
        <v>232</v>
      </c>
      <c r="B8" s="40">
        <v>44144</v>
      </c>
      <c r="C8" s="51" t="s">
        <v>258</v>
      </c>
      <c r="D8" s="166">
        <v>44196</v>
      </c>
      <c r="E8" s="51" t="s">
        <v>259</v>
      </c>
      <c r="F8" s="65" t="s">
        <v>35</v>
      </c>
      <c r="G8" s="67">
        <v>199995.43</v>
      </c>
      <c r="H8" s="67"/>
      <c r="I8" s="67" t="s">
        <v>260</v>
      </c>
      <c r="J8" s="6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</row>
    <row r="9" spans="1:61" s="5" customFormat="1" ht="25.5">
      <c r="A9" s="108" t="s">
        <v>233</v>
      </c>
      <c r="B9" s="124">
        <v>44147</v>
      </c>
      <c r="C9" s="108" t="s">
        <v>261</v>
      </c>
      <c r="D9" s="172">
        <v>44196</v>
      </c>
      <c r="E9" s="108" t="s">
        <v>244</v>
      </c>
      <c r="F9" s="158" t="s">
        <v>35</v>
      </c>
      <c r="G9" s="112">
        <v>8700</v>
      </c>
      <c r="H9" s="112">
        <v>8700</v>
      </c>
      <c r="I9" s="116" t="s">
        <v>245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s="5" customFormat="1" ht="30.75" customHeight="1">
      <c r="A10" s="108" t="s">
        <v>234</v>
      </c>
      <c r="B10" s="124">
        <v>44152</v>
      </c>
      <c r="C10" s="108" t="s">
        <v>262</v>
      </c>
      <c r="D10" s="172">
        <v>44196</v>
      </c>
      <c r="E10" s="108" t="s">
        <v>263</v>
      </c>
      <c r="F10" s="158" t="s">
        <v>35</v>
      </c>
      <c r="G10" s="112">
        <v>2500</v>
      </c>
      <c r="H10" s="112">
        <v>2500</v>
      </c>
      <c r="I10" s="108" t="s">
        <v>264</v>
      </c>
      <c r="J10" s="3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5" customFormat="1" ht="28.5" customHeight="1">
      <c r="A11" s="39" t="s">
        <v>235</v>
      </c>
      <c r="B11" s="40">
        <v>44159</v>
      </c>
      <c r="C11" s="51" t="s">
        <v>265</v>
      </c>
      <c r="D11" s="166">
        <v>44196</v>
      </c>
      <c r="E11" s="51" t="s">
        <v>266</v>
      </c>
      <c r="F11" s="65" t="s">
        <v>35</v>
      </c>
      <c r="G11" s="67">
        <v>2020</v>
      </c>
      <c r="H11" s="67"/>
      <c r="I11" s="67" t="s">
        <v>267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5" customFormat="1" ht="33.75" customHeight="1">
      <c r="A12" s="39" t="s">
        <v>236</v>
      </c>
      <c r="B12" s="40"/>
      <c r="C12" s="39"/>
      <c r="D12" s="166">
        <v>44196</v>
      </c>
      <c r="E12" s="39"/>
      <c r="F12" s="65" t="s">
        <v>35</v>
      </c>
      <c r="G12" s="41"/>
      <c r="H12" s="41"/>
      <c r="I12" s="39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5" customFormat="1" ht="25.5">
      <c r="A13" s="39" t="s">
        <v>237</v>
      </c>
      <c r="B13" s="40"/>
      <c r="C13" s="39"/>
      <c r="D13" s="166">
        <v>44196</v>
      </c>
      <c r="E13" s="39"/>
      <c r="F13" s="65" t="s">
        <v>35</v>
      </c>
      <c r="G13" s="41"/>
      <c r="H13" s="41"/>
      <c r="I13" s="3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5" customFormat="1" ht="25.5">
      <c r="A14" s="39" t="s">
        <v>238</v>
      </c>
      <c r="B14" s="40"/>
      <c r="C14" s="39"/>
      <c r="D14" s="166">
        <v>44196</v>
      </c>
      <c r="E14" s="39"/>
      <c r="F14" s="65" t="s">
        <v>35</v>
      </c>
      <c r="G14" s="46"/>
      <c r="H14" s="46"/>
      <c r="I14" s="7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5" customFormat="1" ht="25.5">
      <c r="A15" s="39" t="s">
        <v>239</v>
      </c>
      <c r="B15" s="40"/>
      <c r="C15" s="39"/>
      <c r="D15" s="166">
        <v>44196</v>
      </c>
      <c r="E15" s="39"/>
      <c r="F15" s="65" t="s">
        <v>35</v>
      </c>
      <c r="G15" s="41"/>
      <c r="H15" s="41"/>
      <c r="I15" s="39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5" customFormat="1" ht="25.5">
      <c r="A16" s="39" t="s">
        <v>240</v>
      </c>
      <c r="B16" s="40"/>
      <c r="C16" s="39"/>
      <c r="D16" s="166">
        <v>44196</v>
      </c>
      <c r="E16" s="39"/>
      <c r="F16" s="65" t="s">
        <v>35</v>
      </c>
      <c r="G16" s="41"/>
      <c r="H16" s="41"/>
      <c r="I16" s="7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5" customFormat="1" ht="25.5">
      <c r="A17" s="39" t="s">
        <v>241</v>
      </c>
      <c r="B17" s="40"/>
      <c r="C17" s="39"/>
      <c r="D17" s="166">
        <v>44196</v>
      </c>
      <c r="E17" s="39"/>
      <c r="F17" s="65" t="s">
        <v>35</v>
      </c>
      <c r="G17" s="41"/>
      <c r="H17" s="41"/>
      <c r="I17" s="39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5" customFormat="1" ht="25.5">
      <c r="A18" s="39" t="s">
        <v>242</v>
      </c>
      <c r="B18" s="78"/>
      <c r="C18" s="77"/>
      <c r="D18" s="166">
        <v>44196</v>
      </c>
      <c r="E18" s="77"/>
      <c r="F18" s="65" t="s">
        <v>35</v>
      </c>
      <c r="G18" s="79"/>
      <c r="H18" s="79"/>
      <c r="I18" s="5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5" customFormat="1" ht="24">
      <c r="A19" s="77"/>
      <c r="B19" s="80"/>
      <c r="C19" s="81"/>
      <c r="D19" s="166">
        <v>44196</v>
      </c>
      <c r="E19" s="81"/>
      <c r="F19" s="65" t="s">
        <v>35</v>
      </c>
      <c r="G19" s="82"/>
      <c r="H19" s="82"/>
      <c r="I19" s="57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5" customFormat="1" ht="24">
      <c r="A20" s="77"/>
      <c r="B20" s="83"/>
      <c r="C20" s="84"/>
      <c r="D20" s="166">
        <v>44196</v>
      </c>
      <c r="E20" s="84"/>
      <c r="F20" s="65" t="s">
        <v>35</v>
      </c>
      <c r="G20" s="85"/>
      <c r="H20" s="85"/>
      <c r="I20" s="8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5" customFormat="1" ht="24">
      <c r="A21" s="87"/>
      <c r="B21" s="80"/>
      <c r="C21" s="81"/>
      <c r="D21" s="166">
        <v>44196</v>
      </c>
      <c r="E21" s="81"/>
      <c r="F21" s="65" t="s">
        <v>35</v>
      </c>
      <c r="G21" s="82"/>
      <c r="H21" s="82"/>
      <c r="I21" s="5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5" customFormat="1" ht="24">
      <c r="A22" s="87"/>
      <c r="B22" s="80"/>
      <c r="C22" s="81"/>
      <c r="D22" s="166">
        <v>44196</v>
      </c>
      <c r="E22" s="81"/>
      <c r="F22" s="65" t="s">
        <v>35</v>
      </c>
      <c r="G22" s="82"/>
      <c r="H22" s="82"/>
      <c r="I22" s="57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9" ht="24">
      <c r="A23" s="88"/>
      <c r="B23" s="83"/>
      <c r="C23" s="89"/>
      <c r="D23" s="166">
        <v>44196</v>
      </c>
      <c r="E23" s="89"/>
      <c r="F23" s="65" t="s">
        <v>35</v>
      </c>
      <c r="G23" s="90"/>
      <c r="H23" s="90"/>
      <c r="I23" s="89"/>
    </row>
    <row r="24" spans="1:9" ht="24">
      <c r="A24" s="88"/>
      <c r="B24" s="80"/>
      <c r="C24" s="51"/>
      <c r="D24" s="166">
        <v>44196</v>
      </c>
      <c r="E24" s="51"/>
      <c r="F24" s="65" t="s">
        <v>35</v>
      </c>
      <c r="G24" s="67"/>
      <c r="H24" s="67"/>
      <c r="I24" s="67"/>
    </row>
    <row r="25" spans="1:9" ht="24">
      <c r="A25" s="88"/>
      <c r="B25" s="80"/>
      <c r="C25" s="91"/>
      <c r="D25" s="166">
        <v>44196</v>
      </c>
      <c r="E25" s="91"/>
      <c r="F25" s="65" t="s">
        <v>35</v>
      </c>
      <c r="G25" s="92"/>
      <c r="H25" s="92"/>
      <c r="I25" s="91"/>
    </row>
    <row r="26" spans="1:9" ht="24">
      <c r="A26" s="88"/>
      <c r="B26" s="80"/>
      <c r="C26" s="91"/>
      <c r="D26" s="166">
        <v>44196</v>
      </c>
      <c r="E26" s="91"/>
      <c r="F26" s="65" t="s">
        <v>35</v>
      </c>
      <c r="G26" s="92"/>
      <c r="H26" s="92"/>
      <c r="I26" s="91"/>
    </row>
    <row r="27" spans="1:9" ht="24">
      <c r="A27" s="88"/>
      <c r="B27" s="61"/>
      <c r="C27" s="91"/>
      <c r="D27" s="166">
        <v>44196</v>
      </c>
      <c r="E27" s="91"/>
      <c r="F27" s="65" t="s">
        <v>35</v>
      </c>
      <c r="G27" s="92"/>
      <c r="H27" s="92"/>
      <c r="I27" s="91"/>
    </row>
    <row r="28" spans="1:9" ht="24">
      <c r="A28" s="88"/>
      <c r="B28" s="93"/>
      <c r="C28" s="89"/>
      <c r="D28" s="166">
        <v>44196</v>
      </c>
      <c r="E28" s="89"/>
      <c r="F28" s="65" t="s">
        <v>35</v>
      </c>
      <c r="G28" s="90"/>
      <c r="H28" s="90"/>
      <c r="I28" s="89"/>
    </row>
    <row r="29" spans="1:9" ht="24">
      <c r="A29" s="84"/>
      <c r="B29" s="94"/>
      <c r="C29" s="89"/>
      <c r="D29" s="166">
        <v>44196</v>
      </c>
      <c r="E29" s="89"/>
      <c r="F29" s="65" t="s">
        <v>35</v>
      </c>
      <c r="G29" s="90"/>
      <c r="H29" s="90"/>
      <c r="I29" s="89"/>
    </row>
    <row r="30" spans="1:9" ht="24">
      <c r="A30" s="84"/>
      <c r="B30" s="94"/>
      <c r="C30" s="89"/>
      <c r="D30" s="166">
        <v>44196</v>
      </c>
      <c r="E30" s="95"/>
      <c r="F30" s="65" t="s">
        <v>35</v>
      </c>
      <c r="G30" s="96"/>
      <c r="H30" s="96"/>
      <c r="I30" s="95"/>
    </row>
    <row r="31" spans="1:9" ht="24">
      <c r="A31" s="81"/>
      <c r="B31" s="97"/>
      <c r="C31" s="91"/>
      <c r="D31" s="166">
        <v>44196</v>
      </c>
      <c r="E31" s="98"/>
      <c r="F31" s="65" t="s">
        <v>35</v>
      </c>
      <c r="G31" s="99"/>
      <c r="H31" s="99"/>
      <c r="I31" s="98"/>
    </row>
    <row r="32" spans="1:9" ht="24">
      <c r="A32" s="81"/>
      <c r="B32" s="97"/>
      <c r="C32" s="91"/>
      <c r="D32" s="166">
        <v>44196</v>
      </c>
      <c r="E32" s="98"/>
      <c r="F32" s="65" t="s">
        <v>35</v>
      </c>
      <c r="G32" s="99"/>
      <c r="H32" s="99"/>
      <c r="I32" s="98"/>
    </row>
    <row r="33" spans="1:9" ht="12.75">
      <c r="A33" s="6"/>
      <c r="B33" s="6"/>
      <c r="C33" s="6"/>
      <c r="D33" s="6"/>
      <c r="E33" s="6"/>
      <c r="F33" s="6"/>
      <c r="G33" s="24"/>
      <c r="H33" s="24"/>
      <c r="I33" s="6"/>
    </row>
    <row r="34" spans="1:9" ht="12.75">
      <c r="A34" s="6"/>
      <c r="B34" s="6"/>
      <c r="C34" s="6"/>
      <c r="D34" s="6"/>
      <c r="E34" s="6"/>
      <c r="F34" s="6"/>
      <c r="G34" s="24"/>
      <c r="H34" s="24"/>
      <c r="I34" s="6"/>
    </row>
    <row r="35" spans="1:9" ht="12.75">
      <c r="A35" s="6"/>
      <c r="B35" s="6"/>
      <c r="C35" s="6"/>
      <c r="D35" s="6"/>
      <c r="E35" s="6"/>
      <c r="F35" s="6"/>
      <c r="G35" s="24"/>
      <c r="H35" s="24"/>
      <c r="I35" s="6"/>
    </row>
    <row r="36" spans="1:9" ht="12.75">
      <c r="A36" s="6"/>
      <c r="B36" s="6"/>
      <c r="C36" s="6"/>
      <c r="D36" s="6"/>
      <c r="E36" s="6"/>
      <c r="F36" s="6"/>
      <c r="G36" s="42" t="e">
        <f>'3 квартал 2020'!#REF!++'4 квартал 2020'!G23</f>
        <v>#REF!</v>
      </c>
      <c r="H36" s="42" t="e">
        <f>'3 квартал 2020'!#REF!+'4 квартал 2020'!H23</f>
        <v>#REF!</v>
      </c>
      <c r="I36" s="6"/>
    </row>
    <row r="37" spans="1:9" ht="12.75">
      <c r="A37" s="6"/>
      <c r="B37" s="6"/>
      <c r="C37" s="6"/>
      <c r="D37" s="6"/>
      <c r="E37" s="6"/>
      <c r="F37" s="6"/>
      <c r="G37" s="24"/>
      <c r="H37" s="24"/>
      <c r="I37" s="6"/>
    </row>
    <row r="38" spans="1:9" ht="12.75">
      <c r="A38" s="6"/>
      <c r="B38" s="6"/>
      <c r="C38" s="6"/>
      <c r="D38" s="6"/>
      <c r="E38" s="6"/>
      <c r="F38" s="6"/>
      <c r="G38" s="24"/>
      <c r="H38" s="24"/>
      <c r="I38" s="6"/>
    </row>
    <row r="39" spans="1:9" ht="12.75">
      <c r="A39" s="6"/>
      <c r="B39" s="6"/>
      <c r="C39" s="6"/>
      <c r="D39" s="6"/>
      <c r="E39" s="6"/>
      <c r="F39" s="6"/>
      <c r="G39" s="24"/>
      <c r="H39" s="24"/>
      <c r="I39" s="6"/>
    </row>
    <row r="40" spans="1:9" ht="12.75">
      <c r="A40" s="6"/>
      <c r="B40" s="6"/>
      <c r="C40" s="6"/>
      <c r="D40" s="6"/>
      <c r="E40" s="6"/>
      <c r="F40" s="6"/>
      <c r="G40" s="24"/>
      <c r="H40" s="24"/>
      <c r="I40" s="6"/>
    </row>
    <row r="41" spans="1:9" ht="12.75">
      <c r="A41" s="6"/>
      <c r="B41" s="6"/>
      <c r="C41" s="6"/>
      <c r="D41" s="6"/>
      <c r="E41" s="6"/>
      <c r="F41" s="6"/>
      <c r="G41" s="24"/>
      <c r="H41" s="24"/>
      <c r="I41" s="6"/>
    </row>
    <row r="42" spans="1:9" ht="12.75">
      <c r="A42" s="6"/>
      <c r="B42" s="6"/>
      <c r="C42" s="6"/>
      <c r="D42" s="6"/>
      <c r="E42" s="6"/>
      <c r="F42" s="6"/>
      <c r="G42" s="24"/>
      <c r="H42" s="24"/>
      <c r="I42" s="6"/>
    </row>
    <row r="43" spans="1:9" ht="12.75">
      <c r="A43" s="6"/>
      <c r="B43" s="6"/>
      <c r="C43" s="6"/>
      <c r="D43" s="6"/>
      <c r="E43" s="6"/>
      <c r="F43" s="6"/>
      <c r="G43" s="24"/>
      <c r="H43" s="24"/>
      <c r="I43" s="6"/>
    </row>
    <row r="44" spans="1:9" ht="12.75">
      <c r="A44" s="6"/>
      <c r="B44" s="6"/>
      <c r="C44" s="6"/>
      <c r="D44" s="6"/>
      <c r="E44" s="6"/>
      <c r="F44" s="6"/>
      <c r="G44" s="24"/>
      <c r="H44" s="24"/>
      <c r="I44" s="6"/>
    </row>
    <row r="45" spans="1:9" ht="12.75">
      <c r="A45" s="6"/>
      <c r="B45" s="6"/>
      <c r="C45" s="6"/>
      <c r="D45" s="6"/>
      <c r="E45" s="6"/>
      <c r="F45" s="6"/>
      <c r="G45" s="24"/>
      <c r="H45" s="24"/>
      <c r="I45" s="6"/>
    </row>
    <row r="46" spans="1:9" ht="12.75">
      <c r="A46" s="6"/>
      <c r="B46" s="6"/>
      <c r="C46" s="6"/>
      <c r="D46" s="6"/>
      <c r="E46" s="6"/>
      <c r="F46" s="6"/>
      <c r="G46" s="24"/>
      <c r="H46" s="24"/>
      <c r="I46" s="6"/>
    </row>
    <row r="47" spans="1:9" ht="12.75">
      <c r="A47" s="6"/>
      <c r="B47" s="6"/>
      <c r="C47" s="6"/>
      <c r="D47" s="6"/>
      <c r="E47" s="6"/>
      <c r="F47" s="6"/>
      <c r="G47" s="24"/>
      <c r="H47" s="24"/>
      <c r="I47" s="6"/>
    </row>
    <row r="48" spans="1:9" ht="12.75">
      <c r="A48" s="6"/>
      <c r="B48" s="6"/>
      <c r="C48" s="6"/>
      <c r="D48" s="6"/>
      <c r="E48" s="6"/>
      <c r="F48" s="6"/>
      <c r="G48" s="24"/>
      <c r="H48" s="24"/>
      <c r="I48" s="6"/>
    </row>
    <row r="49" spans="1:9" ht="12.75">
      <c r="A49" s="6"/>
      <c r="B49" s="6"/>
      <c r="C49" s="6"/>
      <c r="D49" s="6"/>
      <c r="E49" s="6"/>
      <c r="F49" s="6"/>
      <c r="G49" s="24"/>
      <c r="H49" s="24"/>
      <c r="I49" s="6"/>
    </row>
    <row r="50" spans="1:9" ht="12.75">
      <c r="A50" s="6"/>
      <c r="B50" s="6"/>
      <c r="C50" s="6"/>
      <c r="D50" s="6"/>
      <c r="E50" s="6"/>
      <c r="F50" s="6"/>
      <c r="G50" s="24"/>
      <c r="H50" s="24"/>
      <c r="I50" s="6"/>
    </row>
    <row r="51" spans="1:9" ht="12.75">
      <c r="A51" s="6"/>
      <c r="B51" s="6"/>
      <c r="C51" s="6"/>
      <c r="D51" s="6"/>
      <c r="E51" s="6"/>
      <c r="F51" s="6"/>
      <c r="G51" s="24"/>
      <c r="H51" s="24"/>
      <c r="I51" s="6"/>
    </row>
    <row r="52" spans="1:9" ht="12.75">
      <c r="A52" s="6"/>
      <c r="B52" s="6"/>
      <c r="C52" s="6"/>
      <c r="D52" s="6"/>
      <c r="E52" s="6"/>
      <c r="F52" s="6"/>
      <c r="G52" s="24"/>
      <c r="H52" s="24"/>
      <c r="I52" s="6"/>
    </row>
    <row r="53" spans="1:9" ht="12.75">
      <c r="A53" s="6"/>
      <c r="B53" s="6"/>
      <c r="C53" s="6"/>
      <c r="D53" s="6"/>
      <c r="E53" s="6"/>
      <c r="F53" s="6"/>
      <c r="G53" s="24"/>
      <c r="H53" s="24"/>
      <c r="I53" s="6"/>
    </row>
    <row r="54" spans="1:9" ht="12.75">
      <c r="A54" s="6"/>
      <c r="B54" s="6"/>
      <c r="C54" s="6"/>
      <c r="D54" s="6"/>
      <c r="E54" s="6"/>
      <c r="F54" s="6"/>
      <c r="G54" s="24"/>
      <c r="H54" s="24"/>
      <c r="I54" s="6"/>
    </row>
    <row r="55" spans="1:9" ht="12.75">
      <c r="A55" s="6"/>
      <c r="B55" s="6"/>
      <c r="C55" s="6"/>
      <c r="D55" s="6"/>
      <c r="E55" s="6"/>
      <c r="F55" s="6"/>
      <c r="G55" s="24"/>
      <c r="H55" s="24"/>
      <c r="I55" s="6"/>
    </row>
    <row r="56" spans="1:9" ht="12.75">
      <c r="A56" s="6"/>
      <c r="B56" s="6"/>
      <c r="C56" s="6"/>
      <c r="D56" s="6"/>
      <c r="E56" s="6"/>
      <c r="F56" s="6"/>
      <c r="G56" s="24"/>
      <c r="H56" s="24"/>
      <c r="I56" s="6"/>
    </row>
    <row r="57" spans="1:9" ht="12.75">
      <c r="A57" s="6"/>
      <c r="B57" s="6"/>
      <c r="C57" s="6"/>
      <c r="D57" s="6"/>
      <c r="E57" s="6"/>
      <c r="F57" s="6"/>
      <c r="G57" s="24"/>
      <c r="H57" s="24"/>
      <c r="I57" s="6"/>
    </row>
    <row r="58" spans="1:9" ht="12.75">
      <c r="A58" s="6"/>
      <c r="B58" s="6"/>
      <c r="C58" s="6"/>
      <c r="D58" s="6"/>
      <c r="E58" s="6"/>
      <c r="F58" s="6"/>
      <c r="G58" s="24"/>
      <c r="H58" s="24"/>
      <c r="I58" s="6"/>
    </row>
    <row r="59" spans="1:9" ht="12.75">
      <c r="A59" s="6"/>
      <c r="B59" s="6"/>
      <c r="C59" s="6"/>
      <c r="D59" s="6"/>
      <c r="E59" s="6"/>
      <c r="F59" s="6"/>
      <c r="G59" s="24"/>
      <c r="H59" s="24"/>
      <c r="I59" s="6"/>
    </row>
  </sheetData>
  <sheetProtection selectLockedCells="1" selectUnlockedCells="1"/>
  <printOptions/>
  <pageMargins left="0.24027777777777778" right="0.15972222222222224" top="0.2" bottom="0.240277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2017-07-03T12:42:03Z</cp:lastPrinted>
  <dcterms:modified xsi:type="dcterms:W3CDTF">2020-11-25T06:16:21Z</dcterms:modified>
  <cp:category/>
  <cp:version/>
  <cp:contentType/>
  <cp:contentStatus/>
</cp:coreProperties>
</file>